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oj disk\ZŠD\www\material\21. posvet\"/>
    </mc:Choice>
  </mc:AlternateContent>
  <bookViews>
    <workbookView xWindow="0" yWindow="0" windowWidth="28800" windowHeight="14715" tabRatio="863"/>
  </bookViews>
  <sheets>
    <sheet name="Izhodišča" sheetId="5" r:id="rId1"/>
    <sheet name="CENIK" sheetId="4" r:id="rId2"/>
    <sheet name="Cenik za MS" sheetId="6" r:id="rId3"/>
    <sheet name="Plačna lestvica" sheetId="177" r:id="rId4"/>
    <sheet name="Norm.del. na dijaka" sheetId="179" r:id="rId5"/>
    <sheet name="Velikost skupin pri PRA" sheetId="180" r:id="rId6"/>
  </sheets>
  <definedNames>
    <definedName name="_xlnm._FilterDatabase" localSheetId="1" hidden="1">CENIK!$B$6:$X$28</definedName>
    <definedName name="_xlnm._FilterDatabase" localSheetId="2" hidden="1">'Cenik za MS'!$A$18:$AB$487</definedName>
    <definedName name="_Index_Sheet__Kutools_">#REF!</definedName>
    <definedName name="_xlnm.Print_Area" localSheetId="1">CENIK!$B$3:$Q$28</definedName>
    <definedName name="ProgramiSŠ">'Norm.del. na dijaka'!$B$39:$B$234</definedName>
  </definedNames>
  <calcPr calcId="162913"/>
</workbook>
</file>

<file path=xl/calcChain.xml><?xml version="1.0" encoding="utf-8"?>
<calcChain xmlns="http://schemas.openxmlformats.org/spreadsheetml/2006/main">
  <c r="C17" i="5" l="1"/>
  <c r="C16" i="5"/>
  <c r="C11" i="5" l="1"/>
  <c r="C12" i="5" s="1"/>
  <c r="K13" i="5"/>
  <c r="L13" i="5" s="1"/>
  <c r="C13" i="5" s="1"/>
  <c r="C19" i="5" l="1"/>
  <c r="O3" i="4" l="1"/>
  <c r="F8" i="5" l="1"/>
  <c r="D8" i="4" l="1"/>
  <c r="E13" i="4"/>
  <c r="E8" i="4" l="1"/>
  <c r="G9" i="4" l="1"/>
  <c r="D9" i="4"/>
  <c r="E12" i="4" l="1"/>
  <c r="E11" i="4"/>
  <c r="E10" i="4"/>
  <c r="H9" i="4" l="1"/>
  <c r="F8" i="4"/>
  <c r="F10" i="4"/>
  <c r="F11" i="4"/>
  <c r="F12" i="4"/>
  <c r="F13" i="4"/>
  <c r="F14" i="4"/>
  <c r="F15" i="4"/>
  <c r="F16" i="4"/>
  <c r="F7" i="4"/>
  <c r="D7" i="4"/>
  <c r="E20" i="4"/>
  <c r="G20" i="4" s="1"/>
  <c r="H20" i="4" s="1"/>
  <c r="G14" i="4"/>
  <c r="H14" i="4" s="1"/>
  <c r="G12" i="4"/>
  <c r="H12" i="4" s="1"/>
  <c r="G11" i="4"/>
  <c r="I11" i="4" s="1"/>
  <c r="K11" i="4" s="1"/>
  <c r="L11" i="4" s="1"/>
  <c r="G10" i="4"/>
  <c r="I10" i="4" s="1"/>
  <c r="K10" i="4" s="1"/>
  <c r="L10" i="4" s="1"/>
  <c r="G16" i="4"/>
  <c r="I16" i="4" s="1"/>
  <c r="K16" i="4" s="1"/>
  <c r="L16" i="4" s="1"/>
  <c r="G15" i="4"/>
  <c r="H15" i="4" s="1"/>
  <c r="D15" i="4"/>
  <c r="G13" i="4"/>
  <c r="I13" i="4" s="1"/>
  <c r="K13" i="4" s="1"/>
  <c r="L13" i="4" s="1"/>
  <c r="G8" i="4"/>
  <c r="I8" i="4" s="1"/>
  <c r="K8" i="4" s="1"/>
  <c r="L8" i="4" s="1"/>
  <c r="I9" i="4"/>
  <c r="K9" i="4" s="1"/>
  <c r="L9" i="4" s="1"/>
  <c r="G7" i="4"/>
  <c r="H7" i="4" s="1"/>
  <c r="I7" i="4" l="1"/>
  <c r="K7" i="4" s="1"/>
  <c r="L7" i="4" s="1"/>
  <c r="I20" i="4"/>
  <c r="J20" i="4" s="1"/>
  <c r="J10" i="4"/>
  <c r="I15" i="4"/>
  <c r="K15" i="4" s="1"/>
  <c r="L15" i="4" s="1"/>
  <c r="H13" i="4"/>
  <c r="I12" i="4"/>
  <c r="F20" i="4"/>
  <c r="H16" i="4"/>
  <c r="H8" i="4"/>
  <c r="J13" i="4"/>
  <c r="J9" i="4"/>
  <c r="I14" i="4"/>
  <c r="H11" i="4"/>
  <c r="J16" i="4"/>
  <c r="J8" i="4"/>
  <c r="H10" i="4"/>
  <c r="J11" i="4"/>
  <c r="J7" i="4" l="1"/>
  <c r="M9" i="4"/>
  <c r="N9" i="4" s="1"/>
  <c r="O9" i="4" s="1"/>
  <c r="K20" i="4"/>
  <c r="L20" i="4" s="1"/>
  <c r="J15" i="4"/>
  <c r="K12" i="4"/>
  <c r="L12" i="4" s="1"/>
  <c r="J12" i="4"/>
  <c r="K14" i="4"/>
  <c r="L14" i="4" s="1"/>
  <c r="J14" i="4"/>
  <c r="M15" i="4" l="1"/>
  <c r="N15" i="4" s="1"/>
  <c r="R15" i="4" s="1"/>
  <c r="M7" i="4"/>
  <c r="N7" i="4" l="1"/>
  <c r="P15" i="4"/>
  <c r="O15" i="4"/>
  <c r="T15" i="4"/>
  <c r="S15" i="4" l="1"/>
  <c r="Q15" i="4"/>
  <c r="W15" i="4"/>
  <c r="O7" i="4"/>
  <c r="P7" i="4"/>
  <c r="R7" i="4"/>
  <c r="P9" i="4"/>
  <c r="T9" i="4"/>
  <c r="R9" i="4"/>
  <c r="C18" i="5"/>
  <c r="Q7" i="4" l="1"/>
  <c r="S7" i="4"/>
  <c r="W9" i="4"/>
  <c r="S9" i="4"/>
  <c r="Q9" i="4"/>
  <c r="T195" i="6"/>
  <c r="M195" i="6"/>
  <c r="T367" i="6"/>
  <c r="M367" i="6"/>
  <c r="M428" i="6" l="1"/>
  <c r="T428" i="6"/>
  <c r="M397" i="6"/>
  <c r="T397" i="6"/>
  <c r="M445" i="6"/>
  <c r="T445" i="6"/>
  <c r="M258" i="6"/>
  <c r="T258" i="6"/>
  <c r="C20" i="5"/>
  <c r="M427" i="6"/>
  <c r="E3" i="6"/>
  <c r="U162" i="6" s="1"/>
  <c r="E4" i="6"/>
  <c r="V200" i="6" s="1"/>
  <c r="E5" i="6"/>
  <c r="W345" i="6" s="1"/>
  <c r="E9" i="6"/>
  <c r="Y292" i="6" s="1"/>
  <c r="E7" i="6"/>
  <c r="Z433" i="6" s="1"/>
  <c r="E8" i="6"/>
  <c r="AA153" i="6" s="1"/>
  <c r="D20" i="4"/>
  <c r="D11" i="4"/>
  <c r="D10" i="4"/>
  <c r="D14" i="4"/>
  <c r="M8" i="4"/>
  <c r="N8" i="4" s="1"/>
  <c r="O8" i="4" s="1"/>
  <c r="T7" i="4"/>
  <c r="D16" i="4"/>
  <c r="D13" i="4"/>
  <c r="M13" i="4" s="1"/>
  <c r="M396" i="6"/>
  <c r="M444" i="6"/>
  <c r="M257" i="6"/>
  <c r="M473" i="6"/>
  <c r="T473" i="6"/>
  <c r="M471" i="6"/>
  <c r="T471" i="6"/>
  <c r="M472" i="6"/>
  <c r="M470" i="6"/>
  <c r="M380" i="6"/>
  <c r="T380" i="6"/>
  <c r="M379" i="6"/>
  <c r="M374" i="6"/>
  <c r="T374" i="6"/>
  <c r="M373" i="6"/>
  <c r="M376" i="6"/>
  <c r="T376" i="6"/>
  <c r="M375" i="6"/>
  <c r="M74" i="6"/>
  <c r="T74" i="6"/>
  <c r="M73" i="6"/>
  <c r="E27" i="4"/>
  <c r="E26" i="4"/>
  <c r="E25" i="4"/>
  <c r="T359" i="6"/>
  <c r="M359" i="6"/>
  <c r="T425" i="6"/>
  <c r="M425" i="6"/>
  <c r="T456" i="6"/>
  <c r="M456" i="6"/>
  <c r="T438" i="6"/>
  <c r="M438" i="6"/>
  <c r="T460" i="6"/>
  <c r="M460" i="6"/>
  <c r="T475" i="6"/>
  <c r="M475" i="6"/>
  <c r="T433" i="6"/>
  <c r="M433" i="6"/>
  <c r="T157" i="6"/>
  <c r="M157" i="6"/>
  <c r="T396" i="6"/>
  <c r="T337" i="6"/>
  <c r="M337" i="6"/>
  <c r="T472" i="6"/>
  <c r="T442" i="6"/>
  <c r="M442" i="6"/>
  <c r="T179" i="6"/>
  <c r="M179" i="6"/>
  <c r="T436" i="6"/>
  <c r="M436" i="6"/>
  <c r="T363" i="6"/>
  <c r="M363" i="6"/>
  <c r="T176" i="6"/>
  <c r="M176" i="6"/>
  <c r="T175" i="6"/>
  <c r="M175" i="6"/>
  <c r="T463" i="6"/>
  <c r="M463" i="6"/>
  <c r="T447" i="6"/>
  <c r="M447" i="6"/>
  <c r="D12" i="4"/>
  <c r="M12" i="4" s="1"/>
  <c r="N12" i="4" s="1"/>
  <c r="M479" i="6"/>
  <c r="T479" i="6"/>
  <c r="M413" i="6"/>
  <c r="U413" i="6" s="1"/>
  <c r="T413" i="6"/>
  <c r="M430" i="6"/>
  <c r="T430" i="6"/>
  <c r="M287" i="6"/>
  <c r="T287" i="6"/>
  <c r="M42" i="6"/>
  <c r="T42" i="6"/>
  <c r="T73" i="6"/>
  <c r="M378" i="6"/>
  <c r="T378" i="6"/>
  <c r="M245" i="6"/>
  <c r="T245" i="6"/>
  <c r="M173" i="6"/>
  <c r="T173" i="6"/>
  <c r="M78" i="6"/>
  <c r="T78" i="6"/>
  <c r="M424" i="6"/>
  <c r="T424" i="6"/>
  <c r="M449" i="6"/>
  <c r="T449" i="6"/>
  <c r="M170" i="6"/>
  <c r="T170" i="6"/>
  <c r="M329" i="6"/>
  <c r="T329" i="6"/>
  <c r="M330" i="6"/>
  <c r="T330" i="6"/>
  <c r="T257" i="6"/>
  <c r="M318" i="6"/>
  <c r="T21" i="6"/>
  <c r="M350" i="6"/>
  <c r="T350" i="6"/>
  <c r="M351" i="6"/>
  <c r="T351" i="6"/>
  <c r="M352" i="6"/>
  <c r="T352" i="6"/>
  <c r="M468" i="6"/>
  <c r="T468" i="6"/>
  <c r="M324" i="6"/>
  <c r="T324" i="6"/>
  <c r="M326" i="6"/>
  <c r="T326" i="6"/>
  <c r="M360" i="6"/>
  <c r="T360" i="6"/>
  <c r="T487" i="6"/>
  <c r="M487" i="6"/>
  <c r="T486" i="6"/>
  <c r="M486" i="6"/>
  <c r="T485" i="6"/>
  <c r="M485" i="6"/>
  <c r="T484" i="6"/>
  <c r="M484" i="6"/>
  <c r="T483" i="6"/>
  <c r="M483" i="6"/>
  <c r="T482" i="6"/>
  <c r="M482" i="6"/>
  <c r="T481" i="6"/>
  <c r="M481" i="6"/>
  <c r="T480" i="6"/>
  <c r="M480" i="6"/>
  <c r="M365" i="6"/>
  <c r="T365" i="6"/>
  <c r="M323" i="6"/>
  <c r="T323" i="6"/>
  <c r="T478" i="6"/>
  <c r="M478" i="6"/>
  <c r="T477" i="6"/>
  <c r="M477" i="6"/>
  <c r="T476" i="6"/>
  <c r="M476" i="6"/>
  <c r="T474" i="6"/>
  <c r="M474" i="6"/>
  <c r="T470" i="6"/>
  <c r="T469" i="6"/>
  <c r="M469" i="6"/>
  <c r="T467" i="6"/>
  <c r="M467" i="6"/>
  <c r="T466" i="6"/>
  <c r="M466" i="6"/>
  <c r="T465" i="6"/>
  <c r="M465" i="6"/>
  <c r="T464" i="6"/>
  <c r="M464" i="6"/>
  <c r="T462" i="6"/>
  <c r="M462" i="6"/>
  <c r="T461" i="6"/>
  <c r="M461" i="6"/>
  <c r="T459" i="6"/>
  <c r="M459" i="6"/>
  <c r="T458" i="6"/>
  <c r="M458" i="6"/>
  <c r="T457" i="6"/>
  <c r="M457" i="6"/>
  <c r="T455" i="6"/>
  <c r="M455" i="6"/>
  <c r="T454" i="6"/>
  <c r="M454" i="6"/>
  <c r="T453" i="6"/>
  <c r="M453" i="6"/>
  <c r="T452" i="6"/>
  <c r="M452" i="6"/>
  <c r="T451" i="6"/>
  <c r="M451" i="6"/>
  <c r="T450" i="6"/>
  <c r="M450" i="6"/>
  <c r="T448" i="6"/>
  <c r="M448" i="6"/>
  <c r="T446" i="6"/>
  <c r="M446" i="6"/>
  <c r="T444" i="6"/>
  <c r="T443" i="6"/>
  <c r="M443" i="6"/>
  <c r="T441" i="6"/>
  <c r="M441" i="6"/>
  <c r="T440" i="6"/>
  <c r="M440" i="6"/>
  <c r="T439" i="6"/>
  <c r="M439" i="6"/>
  <c r="T437" i="6"/>
  <c r="M437" i="6"/>
  <c r="T435" i="6"/>
  <c r="M435" i="6"/>
  <c r="T434" i="6"/>
  <c r="M434" i="6"/>
  <c r="T432" i="6"/>
  <c r="M432" i="6"/>
  <c r="T431" i="6"/>
  <c r="M431" i="6"/>
  <c r="T429" i="6"/>
  <c r="M429" i="6"/>
  <c r="T427" i="6"/>
  <c r="T426" i="6"/>
  <c r="M426" i="6"/>
  <c r="T423" i="6"/>
  <c r="M423" i="6"/>
  <c r="T422" i="6"/>
  <c r="M422" i="6"/>
  <c r="T421" i="6"/>
  <c r="M421" i="6"/>
  <c r="T420" i="6"/>
  <c r="M420" i="6"/>
  <c r="T419" i="6"/>
  <c r="M419" i="6"/>
  <c r="T418" i="6"/>
  <c r="M418" i="6"/>
  <c r="T417" i="6"/>
  <c r="M417" i="6"/>
  <c r="T416" i="6"/>
  <c r="M416" i="6"/>
  <c r="T415" i="6"/>
  <c r="M415" i="6"/>
  <c r="T414" i="6"/>
  <c r="M414" i="6"/>
  <c r="T412" i="6"/>
  <c r="M412" i="6"/>
  <c r="T411" i="6"/>
  <c r="M411" i="6"/>
  <c r="T410" i="6"/>
  <c r="M410" i="6"/>
  <c r="T409" i="6"/>
  <c r="M409" i="6"/>
  <c r="T408" i="6"/>
  <c r="M408" i="6"/>
  <c r="T407" i="6"/>
  <c r="M407" i="6"/>
  <c r="T406" i="6"/>
  <c r="M406" i="6"/>
  <c r="T405" i="6"/>
  <c r="M405" i="6"/>
  <c r="T404" i="6"/>
  <c r="M404" i="6"/>
  <c r="T403" i="6"/>
  <c r="M403" i="6"/>
  <c r="T402" i="6"/>
  <c r="M402" i="6"/>
  <c r="T401" i="6"/>
  <c r="M401" i="6"/>
  <c r="T400" i="6"/>
  <c r="M400" i="6"/>
  <c r="T399" i="6"/>
  <c r="M399" i="6"/>
  <c r="T398" i="6"/>
  <c r="M398" i="6"/>
  <c r="T395" i="6"/>
  <c r="M395" i="6"/>
  <c r="T394" i="6"/>
  <c r="M394" i="6"/>
  <c r="T393" i="6"/>
  <c r="M393" i="6"/>
  <c r="T392" i="6"/>
  <c r="M392" i="6"/>
  <c r="T391" i="6"/>
  <c r="M391" i="6"/>
  <c r="T390" i="6"/>
  <c r="M390" i="6"/>
  <c r="T389" i="6"/>
  <c r="M389" i="6"/>
  <c r="T388" i="6"/>
  <c r="M388" i="6"/>
  <c r="T387" i="6"/>
  <c r="M387" i="6"/>
  <c r="T386" i="6"/>
  <c r="M386" i="6"/>
  <c r="T385" i="6"/>
  <c r="M385" i="6"/>
  <c r="T384" i="6"/>
  <c r="M384" i="6"/>
  <c r="T383" i="6"/>
  <c r="M383" i="6"/>
  <c r="T382" i="6"/>
  <c r="M382" i="6"/>
  <c r="T381" i="6"/>
  <c r="M381" i="6"/>
  <c r="T379" i="6"/>
  <c r="T377" i="6"/>
  <c r="M377" i="6"/>
  <c r="T375" i="6"/>
  <c r="T373" i="6"/>
  <c r="T372" i="6"/>
  <c r="M372" i="6"/>
  <c r="T371" i="6"/>
  <c r="M371" i="6"/>
  <c r="T370" i="6"/>
  <c r="M370" i="6"/>
  <c r="T369" i="6"/>
  <c r="M369" i="6"/>
  <c r="T368" i="6"/>
  <c r="M368" i="6"/>
  <c r="T366" i="6"/>
  <c r="M366" i="6"/>
  <c r="T364" i="6"/>
  <c r="M364" i="6"/>
  <c r="T362" i="6"/>
  <c r="M362" i="6"/>
  <c r="T361" i="6"/>
  <c r="M361" i="6"/>
  <c r="T358" i="6"/>
  <c r="M358" i="6"/>
  <c r="T357" i="6"/>
  <c r="M357" i="6"/>
  <c r="T356" i="6"/>
  <c r="M356" i="6"/>
  <c r="T355" i="6"/>
  <c r="M355" i="6"/>
  <c r="T354" i="6"/>
  <c r="M354" i="6"/>
  <c r="T353" i="6"/>
  <c r="M353" i="6"/>
  <c r="T349" i="6"/>
  <c r="M349" i="6"/>
  <c r="T348" i="6"/>
  <c r="M348" i="6"/>
  <c r="T347" i="6"/>
  <c r="M347" i="6"/>
  <c r="T346" i="6"/>
  <c r="M346" i="6"/>
  <c r="T345" i="6"/>
  <c r="M345" i="6"/>
  <c r="T344" i="6"/>
  <c r="M344" i="6"/>
  <c r="T343" i="6"/>
  <c r="M343" i="6"/>
  <c r="T342" i="6"/>
  <c r="M342" i="6"/>
  <c r="T341" i="6"/>
  <c r="M341" i="6"/>
  <c r="T340" i="6"/>
  <c r="M340" i="6"/>
  <c r="T339" i="6"/>
  <c r="M339" i="6"/>
  <c r="T338" i="6"/>
  <c r="M338" i="6"/>
  <c r="T336" i="6"/>
  <c r="M336" i="6"/>
  <c r="T335" i="6"/>
  <c r="M335" i="6"/>
  <c r="T334" i="6"/>
  <c r="M334" i="6"/>
  <c r="T333" i="6"/>
  <c r="M333" i="6"/>
  <c r="T332" i="6"/>
  <c r="M332" i="6"/>
  <c r="T331" i="6"/>
  <c r="M331" i="6"/>
  <c r="T328" i="6"/>
  <c r="M328" i="6"/>
  <c r="T327" i="6"/>
  <c r="M327" i="6"/>
  <c r="T325" i="6"/>
  <c r="M325" i="6"/>
  <c r="T322" i="6"/>
  <c r="M322" i="6"/>
  <c r="T321" i="6"/>
  <c r="M321" i="6"/>
  <c r="F321" i="6"/>
  <c r="T320" i="6"/>
  <c r="M320" i="6"/>
  <c r="F320" i="6"/>
  <c r="T319" i="6"/>
  <c r="M319" i="6"/>
  <c r="T317" i="6"/>
  <c r="M317" i="6"/>
  <c r="T316" i="6"/>
  <c r="M316" i="6"/>
  <c r="T315" i="6"/>
  <c r="M315" i="6"/>
  <c r="T314" i="6"/>
  <c r="M314" i="6"/>
  <c r="T313" i="6"/>
  <c r="M313" i="6"/>
  <c r="T312" i="6"/>
  <c r="M312" i="6"/>
  <c r="T311" i="6"/>
  <c r="M311" i="6"/>
  <c r="T310" i="6"/>
  <c r="M310" i="6"/>
  <c r="T309" i="6"/>
  <c r="M309" i="6"/>
  <c r="T308" i="6"/>
  <c r="M308" i="6"/>
  <c r="T307" i="6"/>
  <c r="M307" i="6"/>
  <c r="T306" i="6"/>
  <c r="M306" i="6"/>
  <c r="T305" i="6"/>
  <c r="M305" i="6"/>
  <c r="T304" i="6"/>
  <c r="M304" i="6"/>
  <c r="T303" i="6"/>
  <c r="M303" i="6"/>
  <c r="T302" i="6"/>
  <c r="M302" i="6"/>
  <c r="T301" i="6"/>
  <c r="M301" i="6"/>
  <c r="T300" i="6"/>
  <c r="M300" i="6"/>
  <c r="T299" i="6"/>
  <c r="M299" i="6"/>
  <c r="T298" i="6"/>
  <c r="M298" i="6"/>
  <c r="T297" i="6"/>
  <c r="M297" i="6"/>
  <c r="T296" i="6"/>
  <c r="M296" i="6"/>
  <c r="T295" i="6"/>
  <c r="M295" i="6"/>
  <c r="T294" i="6"/>
  <c r="M294" i="6"/>
  <c r="T293" i="6"/>
  <c r="M293" i="6"/>
  <c r="T292" i="6"/>
  <c r="M292" i="6"/>
  <c r="T291" i="6"/>
  <c r="M291" i="6"/>
  <c r="T290" i="6"/>
  <c r="M290" i="6"/>
  <c r="T289" i="6"/>
  <c r="M289" i="6"/>
  <c r="T288" i="6"/>
  <c r="M288" i="6"/>
  <c r="T286" i="6"/>
  <c r="M286" i="6"/>
  <c r="T285" i="6"/>
  <c r="M285" i="6"/>
  <c r="T284" i="6"/>
  <c r="M284" i="6"/>
  <c r="T283" i="6"/>
  <c r="M283" i="6"/>
  <c r="T282" i="6"/>
  <c r="M282" i="6"/>
  <c r="T281" i="6"/>
  <c r="M281" i="6"/>
  <c r="F280" i="6"/>
  <c r="T279" i="6"/>
  <c r="M279" i="6"/>
  <c r="T278" i="6"/>
  <c r="M278" i="6"/>
  <c r="T277" i="6"/>
  <c r="M277" i="6"/>
  <c r="T276" i="6"/>
  <c r="M276" i="6"/>
  <c r="T275" i="6"/>
  <c r="M275" i="6"/>
  <c r="T274" i="6"/>
  <c r="M274" i="6"/>
  <c r="T273" i="6"/>
  <c r="M273" i="6"/>
  <c r="T272" i="6"/>
  <c r="M272" i="6"/>
  <c r="T271" i="6"/>
  <c r="M271" i="6"/>
  <c r="T270" i="6"/>
  <c r="M270" i="6"/>
  <c r="T269" i="6"/>
  <c r="M269" i="6"/>
  <c r="T268" i="6"/>
  <c r="M268" i="6"/>
  <c r="T267" i="6"/>
  <c r="M267" i="6"/>
  <c r="T266" i="6"/>
  <c r="M266" i="6"/>
  <c r="T265" i="6"/>
  <c r="M265" i="6"/>
  <c r="T264" i="6"/>
  <c r="M264" i="6"/>
  <c r="T263" i="6"/>
  <c r="M263" i="6"/>
  <c r="T262" i="6"/>
  <c r="M262" i="6"/>
  <c r="T261" i="6"/>
  <c r="M261" i="6"/>
  <c r="T260" i="6"/>
  <c r="M260" i="6"/>
  <c r="T259" i="6"/>
  <c r="M259" i="6"/>
  <c r="T256" i="6"/>
  <c r="M256" i="6"/>
  <c r="T255" i="6"/>
  <c r="M255" i="6"/>
  <c r="T254" i="6"/>
  <c r="M254" i="6"/>
  <c r="T253" i="6"/>
  <c r="M253" i="6"/>
  <c r="T252" i="6"/>
  <c r="M252" i="6"/>
  <c r="T251" i="6"/>
  <c r="M251" i="6"/>
  <c r="T250" i="6"/>
  <c r="M250" i="6"/>
  <c r="T249" i="6"/>
  <c r="M249" i="6"/>
  <c r="T248" i="6"/>
  <c r="M248" i="6"/>
  <c r="T247" i="6"/>
  <c r="M247" i="6"/>
  <c r="T246" i="6"/>
  <c r="M246" i="6"/>
  <c r="T244" i="6"/>
  <c r="M244" i="6"/>
  <c r="T243" i="6"/>
  <c r="M243" i="6"/>
  <c r="T242" i="6"/>
  <c r="M242" i="6"/>
  <c r="T241" i="6"/>
  <c r="M241" i="6"/>
  <c r="T240" i="6"/>
  <c r="M240" i="6"/>
  <c r="T239" i="6"/>
  <c r="M239" i="6"/>
  <c r="T238" i="6"/>
  <c r="M238" i="6"/>
  <c r="T237" i="6"/>
  <c r="M237" i="6"/>
  <c r="T236" i="6"/>
  <c r="M236" i="6"/>
  <c r="T235" i="6"/>
  <c r="M235" i="6"/>
  <c r="T234" i="6"/>
  <c r="M234" i="6"/>
  <c r="T233" i="6"/>
  <c r="M233" i="6"/>
  <c r="T232" i="6"/>
  <c r="M232" i="6"/>
  <c r="T231" i="6"/>
  <c r="M231" i="6"/>
  <c r="T230" i="6"/>
  <c r="M230" i="6"/>
  <c r="T229" i="6"/>
  <c r="M229" i="6"/>
  <c r="T228" i="6"/>
  <c r="M228" i="6"/>
  <c r="T227" i="6"/>
  <c r="M227" i="6"/>
  <c r="T226" i="6"/>
  <c r="M226" i="6"/>
  <c r="T225" i="6"/>
  <c r="M225" i="6"/>
  <c r="T224" i="6"/>
  <c r="M224" i="6"/>
  <c r="T223" i="6"/>
  <c r="M223" i="6"/>
  <c r="T222" i="6"/>
  <c r="M222" i="6"/>
  <c r="T221" i="6"/>
  <c r="M221" i="6"/>
  <c r="T220" i="6"/>
  <c r="M220" i="6"/>
  <c r="T219" i="6"/>
  <c r="M219" i="6"/>
  <c r="T218" i="6"/>
  <c r="M218" i="6"/>
  <c r="T217" i="6"/>
  <c r="M217" i="6"/>
  <c r="T216" i="6"/>
  <c r="M216" i="6"/>
  <c r="T215" i="6"/>
  <c r="M215" i="6"/>
  <c r="T214" i="6"/>
  <c r="M214" i="6"/>
  <c r="T213" i="6"/>
  <c r="M213" i="6"/>
  <c r="T212" i="6"/>
  <c r="M212" i="6"/>
  <c r="T211" i="6"/>
  <c r="M211" i="6"/>
  <c r="T210" i="6"/>
  <c r="M210" i="6"/>
  <c r="T209" i="6"/>
  <c r="M209" i="6"/>
  <c r="T208" i="6"/>
  <c r="M208" i="6"/>
  <c r="T207" i="6"/>
  <c r="M207" i="6"/>
  <c r="T206" i="6"/>
  <c r="M206" i="6"/>
  <c r="T205" i="6"/>
  <c r="M205" i="6"/>
  <c r="F205" i="6"/>
  <c r="T204" i="6"/>
  <c r="M204" i="6"/>
  <c r="T203" i="6"/>
  <c r="M203" i="6"/>
  <c r="T202" i="6"/>
  <c r="M202" i="6"/>
  <c r="T201" i="6"/>
  <c r="M201" i="6"/>
  <c r="T200" i="6"/>
  <c r="M200" i="6"/>
  <c r="T199" i="6"/>
  <c r="M199" i="6"/>
  <c r="T198" i="6"/>
  <c r="M198" i="6"/>
  <c r="T197" i="6"/>
  <c r="M197" i="6"/>
  <c r="T196" i="6"/>
  <c r="M196" i="6"/>
  <c r="T194" i="6"/>
  <c r="M194" i="6"/>
  <c r="T193" i="6"/>
  <c r="M193" i="6"/>
  <c r="T192" i="6"/>
  <c r="M192" i="6"/>
  <c r="T191" i="6"/>
  <c r="M191" i="6"/>
  <c r="T190" i="6"/>
  <c r="M190" i="6"/>
  <c r="T189" i="6"/>
  <c r="M189" i="6"/>
  <c r="T188" i="6"/>
  <c r="M188" i="6"/>
  <c r="T187" i="6"/>
  <c r="M187" i="6"/>
  <c r="T186" i="6"/>
  <c r="M186" i="6"/>
  <c r="T185" i="6"/>
  <c r="M185" i="6"/>
  <c r="T184" i="6"/>
  <c r="M184" i="6"/>
  <c r="T183" i="6"/>
  <c r="M183" i="6"/>
  <c r="T182" i="6"/>
  <c r="M182" i="6"/>
  <c r="T181" i="6"/>
  <c r="M181" i="6"/>
  <c r="T180" i="6"/>
  <c r="M180" i="6"/>
  <c r="T178" i="6"/>
  <c r="M178" i="6"/>
  <c r="T177" i="6"/>
  <c r="M177" i="6"/>
  <c r="T174" i="6"/>
  <c r="M174" i="6"/>
  <c r="T172" i="6"/>
  <c r="M172" i="6"/>
  <c r="T171" i="6"/>
  <c r="M171" i="6"/>
  <c r="T169" i="6"/>
  <c r="M169" i="6"/>
  <c r="T168" i="6"/>
  <c r="M168" i="6"/>
  <c r="T167" i="6"/>
  <c r="M167" i="6"/>
  <c r="T166" i="6"/>
  <c r="T165" i="6"/>
  <c r="T164" i="6"/>
  <c r="T163" i="6"/>
  <c r="M163" i="6"/>
  <c r="T162" i="6"/>
  <c r="T161" i="6"/>
  <c r="T160" i="6"/>
  <c r="M160" i="6"/>
  <c r="T159" i="6"/>
  <c r="T158" i="6"/>
  <c r="T156" i="6"/>
  <c r="M156" i="6"/>
  <c r="T155" i="6"/>
  <c r="M155" i="6"/>
  <c r="T154" i="6"/>
  <c r="M154" i="6"/>
  <c r="T153" i="6"/>
  <c r="M153" i="6"/>
  <c r="T152" i="6"/>
  <c r="M152" i="6"/>
  <c r="T151" i="6"/>
  <c r="M151" i="6"/>
  <c r="T150" i="6"/>
  <c r="M150" i="6"/>
  <c r="T149" i="6"/>
  <c r="M149" i="6"/>
  <c r="T148" i="6"/>
  <c r="M148" i="6"/>
  <c r="T147" i="6"/>
  <c r="M147" i="6"/>
  <c r="T146" i="6"/>
  <c r="M146" i="6"/>
  <c r="T145" i="6"/>
  <c r="M145" i="6"/>
  <c r="T144" i="6"/>
  <c r="M144" i="6"/>
  <c r="T143" i="6"/>
  <c r="M143" i="6"/>
  <c r="T142" i="6"/>
  <c r="M142" i="6"/>
  <c r="T141" i="6"/>
  <c r="M141" i="6"/>
  <c r="T140" i="6"/>
  <c r="M140" i="6"/>
  <c r="T139" i="6"/>
  <c r="M139" i="6"/>
  <c r="T138" i="6"/>
  <c r="M138" i="6"/>
  <c r="T137" i="6"/>
  <c r="M137" i="6"/>
  <c r="T136" i="6"/>
  <c r="M136" i="6"/>
  <c r="T135" i="6"/>
  <c r="M135" i="6"/>
  <c r="T134" i="6"/>
  <c r="M134" i="6"/>
  <c r="T133" i="6"/>
  <c r="M133" i="6"/>
  <c r="T132" i="6"/>
  <c r="M132" i="6"/>
  <c r="T131" i="6"/>
  <c r="M131" i="6"/>
  <c r="T130" i="6"/>
  <c r="M130" i="6"/>
  <c r="T129" i="6"/>
  <c r="M129" i="6"/>
  <c r="T128" i="6"/>
  <c r="M128" i="6"/>
  <c r="T127" i="6"/>
  <c r="M127" i="6"/>
  <c r="T126" i="6"/>
  <c r="M126" i="6"/>
  <c r="T125" i="6"/>
  <c r="M125" i="6"/>
  <c r="T124" i="6"/>
  <c r="M124" i="6"/>
  <c r="T123" i="6"/>
  <c r="M123" i="6"/>
  <c r="T122" i="6"/>
  <c r="M122" i="6"/>
  <c r="T121" i="6"/>
  <c r="M121" i="6"/>
  <c r="F120" i="6"/>
  <c r="T119" i="6"/>
  <c r="M119" i="6"/>
  <c r="T118" i="6"/>
  <c r="M118" i="6"/>
  <c r="T117" i="6"/>
  <c r="M117" i="6"/>
  <c r="T116" i="6"/>
  <c r="M116" i="6"/>
  <c r="T115" i="6"/>
  <c r="M115" i="6"/>
  <c r="F115" i="6"/>
  <c r="T114" i="6"/>
  <c r="M114" i="6"/>
  <c r="F114" i="6"/>
  <c r="T113" i="6"/>
  <c r="M113" i="6"/>
  <c r="T112" i="6"/>
  <c r="M112" i="6"/>
  <c r="T111" i="6"/>
  <c r="M111" i="6"/>
  <c r="T110" i="6"/>
  <c r="M110" i="6"/>
  <c r="T109" i="6"/>
  <c r="M109" i="6"/>
  <c r="T108" i="6"/>
  <c r="M108" i="6"/>
  <c r="T107" i="6"/>
  <c r="M107" i="6"/>
  <c r="T106" i="6"/>
  <c r="M106" i="6"/>
  <c r="T105" i="6"/>
  <c r="M105" i="6"/>
  <c r="T104" i="6"/>
  <c r="M104" i="6"/>
  <c r="T103" i="6"/>
  <c r="M103" i="6"/>
  <c r="T102" i="6"/>
  <c r="M102" i="6"/>
  <c r="T101" i="6"/>
  <c r="M101" i="6"/>
  <c r="T100" i="6"/>
  <c r="M100" i="6"/>
  <c r="T99" i="6"/>
  <c r="M99" i="6"/>
  <c r="T98" i="6"/>
  <c r="M98" i="6"/>
  <c r="T97" i="6"/>
  <c r="M97" i="6"/>
  <c r="T96" i="6"/>
  <c r="M96" i="6"/>
  <c r="F96" i="6"/>
  <c r="T95" i="6"/>
  <c r="M95" i="6"/>
  <c r="F95" i="6"/>
  <c r="T94" i="6"/>
  <c r="M94" i="6"/>
  <c r="T93" i="6"/>
  <c r="M93" i="6"/>
  <c r="T92" i="6"/>
  <c r="M92" i="6"/>
  <c r="T91" i="6"/>
  <c r="M91" i="6"/>
  <c r="T90" i="6"/>
  <c r="M90" i="6"/>
  <c r="T89" i="6"/>
  <c r="M89" i="6"/>
  <c r="T88" i="6"/>
  <c r="M88" i="6"/>
  <c r="T87" i="6"/>
  <c r="M87" i="6"/>
  <c r="T86" i="6"/>
  <c r="M86" i="6"/>
  <c r="T85" i="6"/>
  <c r="M85" i="6"/>
  <c r="T84" i="6"/>
  <c r="M84" i="6"/>
  <c r="T83" i="6"/>
  <c r="M83" i="6"/>
  <c r="T82" i="6"/>
  <c r="M82" i="6"/>
  <c r="T81" i="6"/>
  <c r="M81" i="6"/>
  <c r="T80" i="6"/>
  <c r="M80" i="6"/>
  <c r="T79" i="6"/>
  <c r="M79" i="6"/>
  <c r="T77" i="6"/>
  <c r="M77" i="6"/>
  <c r="T76" i="6"/>
  <c r="M76" i="6"/>
  <c r="T75" i="6"/>
  <c r="M75" i="6"/>
  <c r="T72" i="6"/>
  <c r="M72" i="6"/>
  <c r="T71" i="6"/>
  <c r="M71" i="6"/>
  <c r="T70" i="6"/>
  <c r="M70" i="6"/>
  <c r="T69" i="6"/>
  <c r="M69" i="6"/>
  <c r="T68" i="6"/>
  <c r="M68" i="6"/>
  <c r="T67" i="6"/>
  <c r="M67" i="6"/>
  <c r="T66" i="6"/>
  <c r="M66" i="6"/>
  <c r="T65" i="6"/>
  <c r="M65" i="6"/>
  <c r="T64" i="6"/>
  <c r="M64" i="6"/>
  <c r="T63" i="6"/>
  <c r="M63" i="6"/>
  <c r="T62" i="6"/>
  <c r="M62" i="6"/>
  <c r="T61" i="6"/>
  <c r="M61" i="6"/>
  <c r="T60" i="6"/>
  <c r="M60" i="6"/>
  <c r="T59" i="6"/>
  <c r="M59" i="6"/>
  <c r="T58" i="6"/>
  <c r="M58" i="6"/>
  <c r="T57" i="6"/>
  <c r="M57" i="6"/>
  <c r="T56" i="6"/>
  <c r="M56" i="6"/>
  <c r="T55" i="6"/>
  <c r="M55" i="6"/>
  <c r="T54" i="6"/>
  <c r="M54" i="6"/>
  <c r="T53" i="6"/>
  <c r="M53" i="6"/>
  <c r="T52" i="6"/>
  <c r="M52" i="6"/>
  <c r="T51" i="6"/>
  <c r="M51" i="6"/>
  <c r="T50" i="6"/>
  <c r="M50" i="6"/>
  <c r="T49" i="6"/>
  <c r="M49" i="6"/>
  <c r="T48" i="6"/>
  <c r="M48" i="6"/>
  <c r="T47" i="6"/>
  <c r="M47" i="6"/>
  <c r="T46" i="6"/>
  <c r="M46" i="6"/>
  <c r="T45" i="6"/>
  <c r="M45" i="6"/>
  <c r="T44" i="6"/>
  <c r="M44" i="6"/>
  <c r="T43" i="6"/>
  <c r="M43" i="6"/>
  <c r="T41" i="6"/>
  <c r="M41" i="6"/>
  <c r="T40" i="6"/>
  <c r="M40" i="6"/>
  <c r="T39" i="6"/>
  <c r="M39" i="6"/>
  <c r="T38" i="6"/>
  <c r="M38" i="6"/>
  <c r="T37" i="6"/>
  <c r="M37" i="6"/>
  <c r="T36" i="6"/>
  <c r="M36" i="6"/>
  <c r="T35" i="6"/>
  <c r="M35" i="6"/>
  <c r="T34" i="6"/>
  <c r="M34" i="6"/>
  <c r="T33" i="6"/>
  <c r="M33" i="6"/>
  <c r="T32" i="6"/>
  <c r="M32" i="6"/>
  <c r="T31" i="6"/>
  <c r="M31" i="6"/>
  <c r="T30" i="6"/>
  <c r="M30" i="6"/>
  <c r="T29" i="6"/>
  <c r="M29" i="6"/>
  <c r="T28" i="6"/>
  <c r="M28" i="6"/>
  <c r="T27" i="6"/>
  <c r="M27" i="6"/>
  <c r="T26" i="6"/>
  <c r="M26" i="6"/>
  <c r="T25" i="6"/>
  <c r="M25" i="6"/>
  <c r="T24" i="6"/>
  <c r="M24" i="6"/>
  <c r="T23" i="6"/>
  <c r="M23" i="6"/>
  <c r="T22" i="6"/>
  <c r="M22" i="6"/>
  <c r="M21" i="6"/>
  <c r="T20" i="6"/>
  <c r="M20" i="6"/>
  <c r="T19" i="6"/>
  <c r="M19" i="6"/>
  <c r="Z148" i="6"/>
  <c r="Y63" i="6"/>
  <c r="Y129" i="6"/>
  <c r="U430" i="6" l="1"/>
  <c r="U442" i="6"/>
  <c r="Z426" i="6"/>
  <c r="Z402" i="6"/>
  <c r="Z344" i="6"/>
  <c r="Z64" i="6"/>
  <c r="U21" i="6"/>
  <c r="U24" i="6"/>
  <c r="U28" i="6"/>
  <c r="U29" i="6"/>
  <c r="U33" i="6"/>
  <c r="U34" i="6"/>
  <c r="U35" i="6"/>
  <c r="U36" i="6"/>
  <c r="U40" i="6"/>
  <c r="U45" i="6"/>
  <c r="U49" i="6"/>
  <c r="U56" i="6"/>
  <c r="U62" i="6"/>
  <c r="U64" i="6"/>
  <c r="U65" i="6"/>
  <c r="U66" i="6"/>
  <c r="U67" i="6"/>
  <c r="U71" i="6"/>
  <c r="U77" i="6"/>
  <c r="U79" i="6"/>
  <c r="U80" i="6"/>
  <c r="U81" i="6"/>
  <c r="U85" i="6"/>
  <c r="U86" i="6"/>
  <c r="U89" i="6"/>
  <c r="U90" i="6"/>
  <c r="U94" i="6"/>
  <c r="U97" i="6"/>
  <c r="U101" i="6"/>
  <c r="U107" i="6"/>
  <c r="U117" i="6"/>
  <c r="U121" i="6"/>
  <c r="U127" i="6"/>
  <c r="U131" i="6"/>
  <c r="U135" i="6"/>
  <c r="U138" i="6"/>
  <c r="U139" i="6"/>
  <c r="U140" i="6"/>
  <c r="U148" i="6"/>
  <c r="U154" i="6"/>
  <c r="U163" i="6"/>
  <c r="U174" i="6"/>
  <c r="U181" i="6"/>
  <c r="U185" i="6"/>
  <c r="U186" i="6"/>
  <c r="U190" i="6"/>
  <c r="U191" i="6"/>
  <c r="U192" i="6"/>
  <c r="U200" i="6"/>
  <c r="U204" i="6"/>
  <c r="U217" i="6"/>
  <c r="U224" i="6"/>
  <c r="U229" i="6"/>
  <c r="U233" i="6"/>
  <c r="U234" i="6"/>
  <c r="U235" i="6"/>
  <c r="U240" i="6"/>
  <c r="U244" i="6"/>
  <c r="U249" i="6"/>
  <c r="U253" i="6"/>
  <c r="U259" i="6"/>
  <c r="U263" i="6"/>
  <c r="U267" i="6"/>
  <c r="U271" i="6"/>
  <c r="U275" i="6"/>
  <c r="U292" i="6"/>
  <c r="U293" i="6"/>
  <c r="U297" i="6"/>
  <c r="U298" i="6"/>
  <c r="U299" i="6"/>
  <c r="U300" i="6"/>
  <c r="U334" i="6"/>
  <c r="U339" i="6"/>
  <c r="Z459" i="6"/>
  <c r="Z481" i="6"/>
  <c r="Z208" i="6"/>
  <c r="Z300" i="6"/>
  <c r="V399" i="6"/>
  <c r="U452" i="6"/>
  <c r="Z430" i="6"/>
  <c r="Z381" i="6"/>
  <c r="Z360" i="6"/>
  <c r="Z393" i="6"/>
  <c r="Z184" i="6"/>
  <c r="Z55" i="6"/>
  <c r="Z398" i="6"/>
  <c r="Z384" i="6"/>
  <c r="U423" i="6"/>
  <c r="Z59" i="6"/>
  <c r="Z128" i="6"/>
  <c r="Z264" i="6"/>
  <c r="Z179" i="6"/>
  <c r="U364" i="6"/>
  <c r="U369" i="6"/>
  <c r="U377" i="6"/>
  <c r="U384" i="6"/>
  <c r="U385" i="6"/>
  <c r="U390" i="6"/>
  <c r="U394" i="6"/>
  <c r="U400" i="6"/>
  <c r="U401" i="6"/>
  <c r="U404" i="6"/>
  <c r="U409" i="6"/>
  <c r="U418" i="6"/>
  <c r="U431" i="6"/>
  <c r="U432" i="6"/>
  <c r="U434" i="6"/>
  <c r="U446" i="6"/>
  <c r="U454" i="6"/>
  <c r="U477" i="6"/>
  <c r="U478" i="6"/>
  <c r="U481" i="6"/>
  <c r="U318" i="6"/>
  <c r="U157" i="6"/>
  <c r="Z454" i="6"/>
  <c r="Z414" i="6"/>
  <c r="Z390" i="6"/>
  <c r="Z324" i="6"/>
  <c r="U314" i="6"/>
  <c r="Z246" i="6"/>
  <c r="Z38" i="6"/>
  <c r="Z210" i="6"/>
  <c r="Z272" i="6"/>
  <c r="Z441" i="6"/>
  <c r="Z411" i="6"/>
  <c r="Z318" i="6"/>
  <c r="U345" i="6"/>
  <c r="Y197" i="6"/>
  <c r="Z248" i="6"/>
  <c r="U51" i="6"/>
  <c r="U63" i="6"/>
  <c r="U228" i="6"/>
  <c r="U232" i="6"/>
  <c r="U247" i="6"/>
  <c r="U255" i="6"/>
  <c r="U269" i="6"/>
  <c r="U273" i="6"/>
  <c r="U277" i="6"/>
  <c r="U295" i="6"/>
  <c r="U303" i="6"/>
  <c r="U305" i="6"/>
  <c r="U306" i="6"/>
  <c r="U332" i="6"/>
  <c r="U342" i="6"/>
  <c r="U346" i="6"/>
  <c r="U347" i="6"/>
  <c r="U358" i="6"/>
  <c r="U387" i="6"/>
  <c r="U398" i="6"/>
  <c r="U441" i="6"/>
  <c r="U465" i="6"/>
  <c r="U467" i="6"/>
  <c r="U469" i="6"/>
  <c r="U485" i="6"/>
  <c r="U479" i="6"/>
  <c r="Z392" i="6"/>
  <c r="Z314" i="6"/>
  <c r="Z371" i="6"/>
  <c r="Z465" i="6"/>
  <c r="Z329" i="6"/>
  <c r="U421" i="6"/>
  <c r="Z86" i="6"/>
  <c r="Z102" i="6"/>
  <c r="Z188" i="6"/>
  <c r="Z119" i="6"/>
  <c r="Z215" i="6"/>
  <c r="Z395" i="6"/>
  <c r="Z238" i="6"/>
  <c r="Z362" i="6"/>
  <c r="Z323" i="6"/>
  <c r="Z353" i="6"/>
  <c r="Z415" i="6"/>
  <c r="Z469" i="6"/>
  <c r="U484" i="6"/>
  <c r="U156" i="6"/>
  <c r="Z109" i="6"/>
  <c r="Z435" i="6"/>
  <c r="Z156" i="6"/>
  <c r="Z46" i="6"/>
  <c r="Z233" i="6"/>
  <c r="Z133" i="6"/>
  <c r="Z232" i="6"/>
  <c r="Z304" i="6"/>
  <c r="Z317" i="6"/>
  <c r="Z31" i="6"/>
  <c r="Z449" i="6"/>
  <c r="Z406" i="6"/>
  <c r="Z354" i="6"/>
  <c r="Z457" i="6"/>
  <c r="Z401" i="6"/>
  <c r="Z357" i="6"/>
  <c r="Z437" i="6"/>
  <c r="Z476" i="6"/>
  <c r="Z474" i="6"/>
  <c r="Z404" i="6"/>
  <c r="U236" i="6"/>
  <c r="U159" i="6"/>
  <c r="Y296" i="6"/>
  <c r="Z166" i="6"/>
  <c r="Z28" i="6"/>
  <c r="Z249" i="6"/>
  <c r="Z79" i="6"/>
  <c r="Z123" i="6"/>
  <c r="Z296" i="6"/>
  <c r="Z158" i="6"/>
  <c r="Z255" i="6"/>
  <c r="Z355" i="6"/>
  <c r="Z190" i="6"/>
  <c r="U329" i="6"/>
  <c r="Y249" i="6"/>
  <c r="Y346" i="6"/>
  <c r="Y183" i="6"/>
  <c r="Y256" i="6"/>
  <c r="Y327" i="6"/>
  <c r="Y127" i="6"/>
  <c r="Y100" i="6"/>
  <c r="Y76" i="6"/>
  <c r="Y250" i="6"/>
  <c r="Y437" i="6"/>
  <c r="Y211" i="6"/>
  <c r="Y230" i="6"/>
  <c r="Y93" i="6"/>
  <c r="Y133" i="6"/>
  <c r="Y418" i="6"/>
  <c r="Y382" i="6"/>
  <c r="Y333" i="6"/>
  <c r="Y355" i="6"/>
  <c r="Y154" i="6"/>
  <c r="Y279" i="6"/>
  <c r="Y107" i="6"/>
  <c r="Y228" i="6"/>
  <c r="Y31" i="6"/>
  <c r="Y119" i="6"/>
  <c r="Y216" i="6"/>
  <c r="Y212" i="6"/>
  <c r="Y399" i="6"/>
  <c r="Y431" i="6"/>
  <c r="Y466" i="6"/>
  <c r="Y28" i="6"/>
  <c r="Y30" i="6"/>
  <c r="Y113" i="6"/>
  <c r="Y62" i="6"/>
  <c r="Y159" i="6"/>
  <c r="Y231" i="6"/>
  <c r="Y139" i="6"/>
  <c r="Y232" i="6"/>
  <c r="Y462" i="6"/>
  <c r="Y365" i="6"/>
  <c r="Y37" i="6"/>
  <c r="Y90" i="6"/>
  <c r="Y61" i="6"/>
  <c r="Y50" i="6"/>
  <c r="Y36" i="6"/>
  <c r="Y132" i="6"/>
  <c r="Y81" i="6"/>
  <c r="Y191" i="6"/>
  <c r="Y181" i="6"/>
  <c r="Y261" i="6"/>
  <c r="Y164" i="6"/>
  <c r="Y283" i="6"/>
  <c r="Y440" i="6"/>
  <c r="W7" i="4"/>
  <c r="Y403" i="6"/>
  <c r="Y153" i="6"/>
  <c r="Y454" i="6"/>
  <c r="Y412" i="6"/>
  <c r="Y381" i="6"/>
  <c r="Y345" i="6"/>
  <c r="Y304" i="6"/>
  <c r="Y281" i="6"/>
  <c r="Y468" i="6"/>
  <c r="Y455" i="6"/>
  <c r="Y400" i="6"/>
  <c r="Y371" i="6"/>
  <c r="Y331" i="6"/>
  <c r="Y276" i="6"/>
  <c r="Y360" i="6"/>
  <c r="Y439" i="6"/>
  <c r="Y356" i="6"/>
  <c r="Y272" i="6"/>
  <c r="Y465" i="6"/>
  <c r="Y334" i="6"/>
  <c r="Y297" i="6"/>
  <c r="Y422" i="6"/>
  <c r="Y341" i="6"/>
  <c r="Y275" i="6"/>
  <c r="Y238" i="6"/>
  <c r="Y214" i="6"/>
  <c r="Y198" i="6"/>
  <c r="Y174" i="6"/>
  <c r="Y149" i="6"/>
  <c r="Y131" i="6"/>
  <c r="Y366" i="6"/>
  <c r="Y273" i="6"/>
  <c r="Y246" i="6"/>
  <c r="Y226" i="6"/>
  <c r="Y204" i="6"/>
  <c r="Y189" i="6"/>
  <c r="Y172" i="6"/>
  <c r="Y144" i="6"/>
  <c r="Y370" i="6"/>
  <c r="Y217" i="6"/>
  <c r="Y163" i="6"/>
  <c r="Y141" i="6"/>
  <c r="Y110" i="6"/>
  <c r="Y91" i="6"/>
  <c r="Y71" i="6"/>
  <c r="Y47" i="6"/>
  <c r="Y19" i="6"/>
  <c r="Y168" i="6"/>
  <c r="Y125" i="6"/>
  <c r="Y103" i="6"/>
  <c r="Y77" i="6"/>
  <c r="Y55" i="6"/>
  <c r="Y464" i="6"/>
  <c r="Y305" i="6"/>
  <c r="Y148" i="6"/>
  <c r="Y53" i="6"/>
  <c r="Y35" i="6"/>
  <c r="Y21" i="6"/>
  <c r="Y171" i="6"/>
  <c r="Y92" i="6"/>
  <c r="Y45" i="6"/>
  <c r="Y165" i="6"/>
  <c r="Y43" i="6"/>
  <c r="Y130" i="6"/>
  <c r="Y65" i="6"/>
  <c r="Y38" i="6"/>
  <c r="Y209" i="6"/>
  <c r="Y72" i="6"/>
  <c r="Y199" i="6"/>
  <c r="Y469" i="6"/>
  <c r="Y434" i="6"/>
  <c r="Y398" i="6"/>
  <c r="Y309" i="6"/>
  <c r="Y293" i="6"/>
  <c r="Y476" i="6"/>
  <c r="Y390" i="6"/>
  <c r="Y313" i="6"/>
  <c r="Y453" i="6"/>
  <c r="Y316" i="6"/>
  <c r="Y423" i="6"/>
  <c r="Y310" i="6"/>
  <c r="Y389" i="6"/>
  <c r="Y285" i="6"/>
  <c r="Y152" i="6"/>
  <c r="Y450" i="6"/>
  <c r="Y405" i="6"/>
  <c r="Y377" i="6"/>
  <c r="Y335" i="6"/>
  <c r="Y301" i="6"/>
  <c r="Y277" i="6"/>
  <c r="Y326" i="6"/>
  <c r="Y420" i="6"/>
  <c r="Y392" i="6"/>
  <c r="Y364" i="6"/>
  <c r="Y317" i="6"/>
  <c r="Y271" i="6"/>
  <c r="Y458" i="6"/>
  <c r="Y391" i="6"/>
  <c r="Y336" i="6"/>
  <c r="Y265" i="6"/>
  <c r="Y426" i="6"/>
  <c r="Y311" i="6"/>
  <c r="Y268" i="6"/>
  <c r="Y416" i="6"/>
  <c r="Y286" i="6"/>
  <c r="Y254" i="6"/>
  <c r="Y234" i="6"/>
  <c r="Y213" i="6"/>
  <c r="Y193" i="6"/>
  <c r="Y166" i="6"/>
  <c r="Y143" i="6"/>
  <c r="Y324" i="6"/>
  <c r="Y340" i="6"/>
  <c r="Y266" i="6"/>
  <c r="Y240" i="6"/>
  <c r="Y219" i="6"/>
  <c r="Y201" i="6"/>
  <c r="Y186" i="6"/>
  <c r="Y161" i="6"/>
  <c r="Y135" i="6"/>
  <c r="Y270" i="6"/>
  <c r="Y192" i="6"/>
  <c r="Y162" i="6"/>
  <c r="Y126" i="6"/>
  <c r="Y104" i="6"/>
  <c r="Y88" i="6"/>
  <c r="Y69" i="6"/>
  <c r="Y32" i="6"/>
  <c r="Y386" i="6"/>
  <c r="Y137" i="6"/>
  <c r="Y116" i="6"/>
  <c r="Y102" i="6"/>
  <c r="Y75" i="6"/>
  <c r="Y40" i="6"/>
  <c r="Y368" i="6"/>
  <c r="Y282" i="6"/>
  <c r="Y82" i="6"/>
  <c r="Y51" i="6"/>
  <c r="Y34" i="6"/>
  <c r="Y236" i="6"/>
  <c r="Y145" i="6"/>
  <c r="Y85" i="6"/>
  <c r="Y22" i="6"/>
  <c r="Y140" i="6"/>
  <c r="Y432" i="6"/>
  <c r="Y101" i="6"/>
  <c r="Y64" i="6"/>
  <c r="Y20" i="6"/>
  <c r="Y188" i="6"/>
  <c r="Y59" i="6"/>
  <c r="Y121" i="6"/>
  <c r="Y484" i="6"/>
  <c r="Y323" i="6"/>
  <c r="Y150" i="6"/>
  <c r="Y358" i="6"/>
  <c r="Y267" i="6"/>
  <c r="Y419" i="6"/>
  <c r="Y353" i="6"/>
  <c r="Y269" i="6"/>
  <c r="Y384" i="6"/>
  <c r="Y350" i="6"/>
  <c r="Y474" i="6"/>
  <c r="Y247" i="6"/>
  <c r="Y482" i="6"/>
  <c r="Y203" i="6"/>
  <c r="Y210" i="6"/>
  <c r="Y89" i="6"/>
  <c r="Y56" i="6"/>
  <c r="Y57" i="6"/>
  <c r="Y222" i="6"/>
  <c r="Y46" i="6"/>
  <c r="Y158" i="6"/>
  <c r="Y29" i="6"/>
  <c r="Y83" i="6"/>
  <c r="Y128" i="6"/>
  <c r="Y27" i="6"/>
  <c r="Y79" i="6"/>
  <c r="Y111" i="6"/>
  <c r="Y190" i="6"/>
  <c r="Y448" i="6"/>
  <c r="Y177" i="6"/>
  <c r="Y215" i="6"/>
  <c r="Y248" i="6"/>
  <c r="Y369" i="6"/>
  <c r="Y160" i="6"/>
  <c r="Y202" i="6"/>
  <c r="Y243" i="6"/>
  <c r="Y298" i="6"/>
  <c r="Y372" i="6"/>
  <c r="Y348" i="6"/>
  <c r="Y329" i="6"/>
  <c r="Y394" i="6"/>
  <c r="Y478" i="6"/>
  <c r="Y123" i="6"/>
  <c r="Y180" i="6"/>
  <c r="Y184" i="6"/>
  <c r="Y295" i="6"/>
  <c r="Y98" i="6"/>
  <c r="Y26" i="6"/>
  <c r="Y58" i="6"/>
  <c r="Y306" i="6"/>
  <c r="Y60" i="6"/>
  <c r="Y109" i="6"/>
  <c r="Y239" i="6"/>
  <c r="Y52" i="6"/>
  <c r="Y97" i="6"/>
  <c r="Y142" i="6"/>
  <c r="Y225" i="6"/>
  <c r="Y156" i="6"/>
  <c r="Y194" i="6"/>
  <c r="Y229" i="6"/>
  <c r="Y325" i="6"/>
  <c r="Y134" i="6"/>
  <c r="Y178" i="6"/>
  <c r="Y227" i="6"/>
  <c r="Y344" i="6"/>
  <c r="Y480" i="6"/>
  <c r="Y352" i="6"/>
  <c r="Y410" i="6"/>
  <c r="Y307" i="6"/>
  <c r="Y481" i="6"/>
  <c r="Y401" i="6"/>
  <c r="AA415" i="6"/>
  <c r="AA465" i="6"/>
  <c r="AA453" i="6"/>
  <c r="AA162" i="6"/>
  <c r="AA119" i="6"/>
  <c r="AA458" i="6"/>
  <c r="AA277" i="6"/>
  <c r="AA161" i="6"/>
  <c r="AA196" i="6"/>
  <c r="AA418" i="6"/>
  <c r="AA92" i="6"/>
  <c r="V287" i="6"/>
  <c r="AA332" i="6"/>
  <c r="AA387" i="6"/>
  <c r="AA24" i="6"/>
  <c r="V182" i="6"/>
  <c r="U433" i="6"/>
  <c r="Z483" i="6"/>
  <c r="Z420" i="6"/>
  <c r="Z394" i="6"/>
  <c r="Z358" i="6"/>
  <c r="Z319" i="6"/>
  <c r="Z461" i="6"/>
  <c r="Z422" i="6"/>
  <c r="Z407" i="6"/>
  <c r="Z377" i="6"/>
  <c r="Z349" i="6"/>
  <c r="Z386" i="6"/>
  <c r="Z432" i="6"/>
  <c r="Z464" i="6"/>
  <c r="Z365" i="6"/>
  <c r="Z486" i="6"/>
  <c r="Z173" i="6"/>
  <c r="Z350" i="6"/>
  <c r="Z418" i="6"/>
  <c r="U406" i="6"/>
  <c r="U356" i="6"/>
  <c r="U281" i="6"/>
  <c r="Z68" i="6"/>
  <c r="Z161" i="6"/>
  <c r="Z230" i="6"/>
  <c r="Z24" i="6"/>
  <c r="Z87" i="6"/>
  <c r="Z236" i="6"/>
  <c r="Z458" i="6"/>
  <c r="Z62" i="6"/>
  <c r="Z177" i="6"/>
  <c r="Z303" i="6"/>
  <c r="Z168" i="6"/>
  <c r="Z293" i="6"/>
  <c r="Z111" i="6"/>
  <c r="Z139" i="6"/>
  <c r="Z207" i="6"/>
  <c r="Z251" i="6"/>
  <c r="Z268" i="6"/>
  <c r="Z336" i="6"/>
  <c r="Z342" i="6"/>
  <c r="Z416" i="6"/>
  <c r="Z76" i="6"/>
  <c r="Z378" i="6"/>
  <c r="Z157" i="6"/>
  <c r="Z66" i="6"/>
  <c r="Z42" i="6"/>
  <c r="Z203" i="6"/>
  <c r="Z235" i="6"/>
  <c r="Z34" i="6"/>
  <c r="Z356" i="6"/>
  <c r="Z283" i="6"/>
  <c r="Z306" i="6"/>
  <c r="Z478" i="6"/>
  <c r="Z307" i="6"/>
  <c r="Z273" i="6"/>
  <c r="Z267" i="6"/>
  <c r="Z259" i="6"/>
  <c r="Z234" i="6"/>
  <c r="Z223" i="6"/>
  <c r="Z185" i="6"/>
  <c r="Z167" i="6"/>
  <c r="Z136" i="6"/>
  <c r="Z125" i="6"/>
  <c r="Z103" i="6"/>
  <c r="Z312" i="6"/>
  <c r="Z281" i="6"/>
  <c r="Z212" i="6"/>
  <c r="Z150" i="6"/>
  <c r="Z124" i="6"/>
  <c r="Z290" i="6"/>
  <c r="Z202" i="6"/>
  <c r="Z137" i="6"/>
  <c r="Z97" i="6"/>
  <c r="Z53" i="6"/>
  <c r="Z40" i="6"/>
  <c r="Z423" i="6"/>
  <c r="Z315" i="6"/>
  <c r="Z174" i="6"/>
  <c r="Z107" i="6"/>
  <c r="Z85" i="6"/>
  <c r="Z30" i="6"/>
  <c r="Z443" i="6"/>
  <c r="Z298" i="6"/>
  <c r="Z217" i="6"/>
  <c r="Z171" i="6"/>
  <c r="Z141" i="6"/>
  <c r="Z90" i="6"/>
  <c r="Z65" i="6"/>
  <c r="Z429" i="6"/>
  <c r="Z287" i="6"/>
  <c r="Z326" i="6"/>
  <c r="Z425" i="6"/>
  <c r="Z436" i="6"/>
  <c r="Z29" i="6"/>
  <c r="Z121" i="6"/>
  <c r="Z169" i="6"/>
  <c r="Z153" i="6"/>
  <c r="Z452" i="6"/>
  <c r="Z305" i="6"/>
  <c r="Z391" i="6"/>
  <c r="Z291" i="6"/>
  <c r="Z341" i="6"/>
  <c r="Z277" i="6"/>
  <c r="Z269" i="6"/>
  <c r="Z263" i="6"/>
  <c r="Z254" i="6"/>
  <c r="Z226" i="6"/>
  <c r="Z211" i="6"/>
  <c r="Z183" i="6"/>
  <c r="Z151" i="6"/>
  <c r="Z132" i="6"/>
  <c r="Z117" i="6"/>
  <c r="Z335" i="6"/>
  <c r="Z295" i="6"/>
  <c r="Z231" i="6"/>
  <c r="Z192" i="6"/>
  <c r="Z146" i="6"/>
  <c r="Z122" i="6"/>
  <c r="Z239" i="6"/>
  <c r="Z178" i="6"/>
  <c r="Z126" i="6"/>
  <c r="Z67" i="6"/>
  <c r="Z45" i="6"/>
  <c r="Z37" i="6"/>
  <c r="Z333" i="6"/>
  <c r="Z240" i="6"/>
  <c r="Z152" i="6"/>
  <c r="Z89" i="6"/>
  <c r="Z61" i="6"/>
  <c r="Z26" i="6"/>
  <c r="Z345" i="6"/>
  <c r="Z241" i="6"/>
  <c r="Z200" i="6"/>
  <c r="Z163" i="6"/>
  <c r="Z94" i="6"/>
  <c r="Z83" i="6"/>
  <c r="Z57" i="6"/>
  <c r="Z455" i="6"/>
  <c r="Z419" i="6"/>
  <c r="Z330" i="6"/>
  <c r="U165" i="6"/>
  <c r="U261" i="6"/>
  <c r="U355" i="6"/>
  <c r="U132" i="6"/>
  <c r="U323" i="6"/>
  <c r="U301" i="6"/>
  <c r="U410" i="6"/>
  <c r="U419" i="6"/>
  <c r="U161" i="6"/>
  <c r="U225" i="6"/>
  <c r="U450" i="6"/>
  <c r="U158" i="6"/>
  <c r="U230" i="6"/>
  <c r="U354" i="6"/>
  <c r="U420" i="6"/>
  <c r="U341" i="6"/>
  <c r="U440" i="6"/>
  <c r="Z78" i="6"/>
  <c r="Z451" i="6"/>
  <c r="Z405" i="6"/>
  <c r="Z387" i="6"/>
  <c r="Z347" i="6"/>
  <c r="Z311" i="6"/>
  <c r="Z439" i="6"/>
  <c r="Z412" i="6"/>
  <c r="Z400" i="6"/>
  <c r="Z366" i="6"/>
  <c r="Z368" i="6"/>
  <c r="Z403" i="6"/>
  <c r="Z440" i="6"/>
  <c r="Z467" i="6"/>
  <c r="Z477" i="6"/>
  <c r="Z468" i="6"/>
  <c r="Z487" i="6"/>
  <c r="U468" i="6"/>
  <c r="Z446" i="6"/>
  <c r="U451" i="6"/>
  <c r="U322" i="6"/>
  <c r="U353" i="6"/>
  <c r="U136" i="6"/>
  <c r="Z93" i="6"/>
  <c r="Z186" i="6"/>
  <c r="Z334" i="6"/>
  <c r="Z54" i="6"/>
  <c r="Z108" i="6"/>
  <c r="Z331" i="6"/>
  <c r="Z43" i="6"/>
  <c r="Z104" i="6"/>
  <c r="Z209" i="6"/>
  <c r="Z145" i="6"/>
  <c r="Z220" i="6"/>
  <c r="Z328" i="6"/>
  <c r="Z131" i="6"/>
  <c r="Z180" i="6"/>
  <c r="Z225" i="6"/>
  <c r="Z261" i="6"/>
  <c r="Z275" i="6"/>
  <c r="Z284" i="6"/>
  <c r="Z301" i="6"/>
  <c r="Z189" i="6"/>
  <c r="Z204" i="6"/>
  <c r="Z175" i="6"/>
  <c r="U19" i="6"/>
  <c r="U20" i="6"/>
  <c r="U23" i="6"/>
  <c r="U27" i="6"/>
  <c r="U39" i="6"/>
  <c r="U44" i="6"/>
  <c r="U53" i="6"/>
  <c r="U54" i="6"/>
  <c r="U55" i="6"/>
  <c r="U59" i="6"/>
  <c r="U60" i="6"/>
  <c r="U68" i="6"/>
  <c r="U69" i="6"/>
  <c r="U70" i="6"/>
  <c r="U76" i="6"/>
  <c r="U84" i="6"/>
  <c r="U88" i="6"/>
  <c r="U93" i="6"/>
  <c r="U100" i="6"/>
  <c r="U105" i="6"/>
  <c r="U106" i="6"/>
  <c r="U113" i="6"/>
  <c r="U116" i="6"/>
  <c r="U124" i="6"/>
  <c r="U125" i="6"/>
  <c r="U126" i="6"/>
  <c r="U130" i="6"/>
  <c r="U41" i="6"/>
  <c r="U46" i="6"/>
  <c r="U98" i="6"/>
  <c r="U102" i="6"/>
  <c r="U103" i="6"/>
  <c r="U104" i="6"/>
  <c r="U108" i="6"/>
  <c r="U109" i="6"/>
  <c r="U110" i="6"/>
  <c r="U122" i="6"/>
  <c r="U134" i="6"/>
  <c r="U141" i="6"/>
  <c r="U142" i="6"/>
  <c r="U144" i="6"/>
  <c r="U147" i="6"/>
  <c r="U160" i="6"/>
  <c r="U168" i="6"/>
  <c r="U171" i="6"/>
  <c r="U172" i="6"/>
  <c r="U180" i="6"/>
  <c r="U184" i="6"/>
  <c r="U189" i="6"/>
  <c r="U203" i="6"/>
  <c r="U206" i="6"/>
  <c r="U207" i="6"/>
  <c r="U208" i="6"/>
  <c r="U209" i="6"/>
  <c r="U210" i="6"/>
  <c r="U211" i="6"/>
  <c r="U215" i="6"/>
  <c r="U216" i="6"/>
  <c r="U223" i="6"/>
  <c r="U239" i="6"/>
  <c r="U243" i="6"/>
  <c r="U248" i="6"/>
  <c r="U252" i="6"/>
  <c r="U256" i="6"/>
  <c r="U262" i="6"/>
  <c r="U266" i="6"/>
  <c r="U270" i="6"/>
  <c r="U274" i="6"/>
  <c r="U278" i="6"/>
  <c r="U279" i="6"/>
  <c r="U291" i="6"/>
  <c r="U296" i="6"/>
  <c r="U316" i="6"/>
  <c r="U317" i="6"/>
  <c r="U319" i="6"/>
  <c r="U325" i="6"/>
  <c r="U327" i="6"/>
  <c r="U328" i="6"/>
  <c r="U333" i="6"/>
  <c r="U338" i="6"/>
  <c r="U362" i="6"/>
  <c r="U372" i="6"/>
  <c r="U383" i="6"/>
  <c r="U388" i="6"/>
  <c r="U389" i="6"/>
  <c r="U393" i="6"/>
  <c r="U403" i="6"/>
  <c r="U407" i="6"/>
  <c r="U408" i="6"/>
  <c r="U412" i="6"/>
  <c r="U414" i="6"/>
  <c r="U415" i="6"/>
  <c r="U416" i="6"/>
  <c r="U417" i="6"/>
  <c r="U422" i="6"/>
  <c r="U429" i="6"/>
  <c r="U437" i="6"/>
  <c r="U439" i="6"/>
  <c r="U443" i="6"/>
  <c r="U453" i="6"/>
  <c r="U458" i="6"/>
  <c r="U459" i="6"/>
  <c r="U461" i="6"/>
  <c r="U462" i="6"/>
  <c r="U464" i="6"/>
  <c r="U480" i="6"/>
  <c r="U483" i="6"/>
  <c r="U326" i="6"/>
  <c r="U324" i="6"/>
  <c r="U352" i="6"/>
  <c r="U351" i="6"/>
  <c r="U350" i="6"/>
  <c r="U449" i="6"/>
  <c r="U78" i="6"/>
  <c r="U173" i="6"/>
  <c r="U245" i="6"/>
  <c r="U378" i="6"/>
  <c r="U42" i="6"/>
  <c r="U287" i="6"/>
  <c r="U460" i="6"/>
  <c r="U438" i="6"/>
  <c r="U456" i="6"/>
  <c r="U128" i="6"/>
  <c r="U137" i="6"/>
  <c r="U143" i="6"/>
  <c r="U145" i="6"/>
  <c r="U149" i="6"/>
  <c r="U167" i="6"/>
  <c r="U169" i="6"/>
  <c r="U177" i="6"/>
  <c r="U187" i="6"/>
  <c r="U196" i="6"/>
  <c r="U197" i="6"/>
  <c r="U198" i="6"/>
  <c r="U199" i="6"/>
  <c r="U201" i="6"/>
  <c r="U212" i="6"/>
  <c r="U218" i="6"/>
  <c r="U219" i="6"/>
  <c r="U220" i="6"/>
  <c r="U241" i="6"/>
  <c r="U246" i="6"/>
  <c r="U250" i="6"/>
  <c r="U260" i="6"/>
  <c r="U268" i="6"/>
  <c r="U272" i="6"/>
  <c r="U276" i="6"/>
  <c r="U283" i="6"/>
  <c r="U285" i="6"/>
  <c r="U286" i="6"/>
  <c r="U289" i="6"/>
  <c r="U294" i="6"/>
  <c r="U309" i="6"/>
  <c r="U310" i="6"/>
  <c r="U312" i="6"/>
  <c r="U313" i="6"/>
  <c r="U340" i="6"/>
  <c r="U366" i="6"/>
  <c r="U370" i="6"/>
  <c r="U391" i="6"/>
  <c r="U405" i="6"/>
  <c r="U411" i="6"/>
  <c r="U457" i="6"/>
  <c r="U482" i="6"/>
  <c r="U486" i="6"/>
  <c r="U487" i="6"/>
  <c r="U330" i="6"/>
  <c r="U170" i="6"/>
  <c r="U424" i="6"/>
  <c r="U447" i="6"/>
  <c r="U175" i="6"/>
  <c r="AA45" i="6"/>
  <c r="AA201" i="6"/>
  <c r="AA97" i="6"/>
  <c r="AA289" i="6"/>
  <c r="AA368" i="6"/>
  <c r="AA229" i="6"/>
  <c r="W185" i="6"/>
  <c r="V311" i="6"/>
  <c r="V210" i="6"/>
  <c r="W326" i="6"/>
  <c r="AA61" i="6"/>
  <c r="AA217" i="6"/>
  <c r="AA122" i="6"/>
  <c r="AA383" i="6"/>
  <c r="AA408" i="6"/>
  <c r="AA126" i="6"/>
  <c r="W340" i="6"/>
  <c r="AA83" i="6"/>
  <c r="AA279" i="6"/>
  <c r="AA296" i="6"/>
  <c r="AA210" i="6"/>
  <c r="AA105" i="6"/>
  <c r="AA197" i="6"/>
  <c r="AA235" i="6"/>
  <c r="AA103" i="6"/>
  <c r="AA329" i="6"/>
  <c r="AA417" i="6"/>
  <c r="AA406" i="6"/>
  <c r="AA338" i="6"/>
  <c r="AA462" i="6"/>
  <c r="AA322" i="6"/>
  <c r="AA362" i="6"/>
  <c r="AA261" i="6"/>
  <c r="AA190" i="6"/>
  <c r="AA147" i="6"/>
  <c r="AA111" i="6"/>
  <c r="AA68" i="6"/>
  <c r="AA400" i="6"/>
  <c r="AA268" i="6"/>
  <c r="AA212" i="6"/>
  <c r="AA192" i="6"/>
  <c r="AA160" i="6"/>
  <c r="AA98" i="6"/>
  <c r="AA60" i="6"/>
  <c r="AA31" i="6"/>
  <c r="AA311" i="6"/>
  <c r="AA191" i="6"/>
  <c r="AA85" i="6"/>
  <c r="AA159" i="6"/>
  <c r="AA23" i="6"/>
  <c r="AA480" i="6"/>
  <c r="AA330" i="6"/>
  <c r="AA303" i="6"/>
  <c r="AA283" i="6"/>
  <c r="AA291" i="6"/>
  <c r="AA168" i="6"/>
  <c r="AA133" i="6"/>
  <c r="AA52" i="6"/>
  <c r="AA232" i="6"/>
  <c r="AA183" i="6"/>
  <c r="AA136" i="6"/>
  <c r="AA47" i="6"/>
  <c r="AA267" i="6"/>
  <c r="AA181" i="6"/>
  <c r="AA482" i="6"/>
  <c r="AA371" i="6"/>
  <c r="AA388" i="6"/>
  <c r="AA239" i="6"/>
  <c r="AA100" i="6"/>
  <c r="AA341" i="6"/>
  <c r="AA203" i="6"/>
  <c r="AA84" i="6"/>
  <c r="V67" i="6"/>
  <c r="V167" i="6"/>
  <c r="V415" i="6"/>
  <c r="V56" i="6"/>
  <c r="V231" i="6"/>
  <c r="V419" i="6"/>
  <c r="V42" i="6"/>
  <c r="V361" i="6"/>
  <c r="V222" i="6"/>
  <c r="V19" i="6"/>
  <c r="V126" i="6"/>
  <c r="V297" i="6"/>
  <c r="AA82" i="6"/>
  <c r="AA172" i="6"/>
  <c r="AA228" i="6"/>
  <c r="AA34" i="6"/>
  <c r="AA131" i="6"/>
  <c r="AA237" i="6"/>
  <c r="AA282" i="6"/>
  <c r="AA297" i="6"/>
  <c r="AA457" i="6"/>
  <c r="AA466" i="6"/>
  <c r="AA187" i="6"/>
  <c r="AA30" i="6"/>
  <c r="AA182" i="6"/>
  <c r="AA455" i="6"/>
  <c r="V137" i="6"/>
  <c r="V410" i="6"/>
  <c r="V69" i="6"/>
  <c r="W431" i="6"/>
  <c r="W212" i="6"/>
  <c r="W420" i="6"/>
  <c r="W368" i="6"/>
  <c r="W153" i="6"/>
  <c r="AA33" i="6"/>
  <c r="AA104" i="6"/>
  <c r="AA193" i="6"/>
  <c r="AA294" i="6"/>
  <c r="AA76" i="6"/>
  <c r="AA149" i="6"/>
  <c r="AA263" i="6"/>
  <c r="AA342" i="6"/>
  <c r="AA340" i="6"/>
  <c r="AA423" i="6"/>
  <c r="AA50" i="6"/>
  <c r="AA224" i="6"/>
  <c r="AA254" i="6"/>
  <c r="W135" i="6"/>
  <c r="V395" i="6"/>
  <c r="V43" i="6"/>
  <c r="V362" i="6"/>
  <c r="W399" i="6"/>
  <c r="AA175" i="6"/>
  <c r="AA447" i="6"/>
  <c r="AA62" i="6"/>
  <c r="AA178" i="6"/>
  <c r="AA354" i="6"/>
  <c r="AA336" i="6"/>
  <c r="AA290" i="6"/>
  <c r="AA441" i="6"/>
  <c r="AA250" i="6"/>
  <c r="AA158" i="6"/>
  <c r="AA236" i="6"/>
  <c r="AA141" i="6"/>
  <c r="AA189" i="6"/>
  <c r="AA87" i="6"/>
  <c r="AA35" i="6"/>
  <c r="AA238" i="6"/>
  <c r="AA135" i="6"/>
  <c r="AA53" i="6"/>
  <c r="AA247" i="6"/>
  <c r="AA69" i="6"/>
  <c r="AA75" i="6"/>
  <c r="AA41" i="6"/>
  <c r="AA170" i="6"/>
  <c r="AA459" i="6"/>
  <c r="AA403" i="6"/>
  <c r="AA481" i="6"/>
  <c r="AA439" i="6"/>
  <c r="AA405" i="6"/>
  <c r="AA474" i="6"/>
  <c r="V308" i="6"/>
  <c r="V266" i="6"/>
  <c r="V92" i="6"/>
  <c r="V104" i="6"/>
  <c r="V291" i="6"/>
  <c r="V161" i="6"/>
  <c r="V31" i="6"/>
  <c r="V160" i="6"/>
  <c r="V180" i="6"/>
  <c r="V459" i="6"/>
  <c r="V181" i="6"/>
  <c r="V240" i="6"/>
  <c r="V336" i="6"/>
  <c r="V131" i="6"/>
  <c r="V279" i="6"/>
  <c r="V348" i="6"/>
  <c r="V467" i="6"/>
  <c r="V326" i="6"/>
  <c r="V387" i="6"/>
  <c r="V32" i="6"/>
  <c r="V87" i="6"/>
  <c r="V153" i="6"/>
  <c r="V220" i="6"/>
  <c r="V284" i="6"/>
  <c r="V356" i="6"/>
  <c r="V446" i="6"/>
  <c r="V324" i="6"/>
  <c r="V424" i="6"/>
  <c r="AA54" i="6"/>
  <c r="AA88" i="6"/>
  <c r="AA165" i="6"/>
  <c r="AA194" i="6"/>
  <c r="AA208" i="6"/>
  <c r="AA251" i="6"/>
  <c r="AA361" i="6"/>
  <c r="AA58" i="6"/>
  <c r="AA106" i="6"/>
  <c r="AA155" i="6"/>
  <c r="AA215" i="6"/>
  <c r="AA272" i="6"/>
  <c r="AA300" i="6"/>
  <c r="AA399" i="6"/>
  <c r="AA357" i="6"/>
  <c r="AA449" i="6"/>
  <c r="AA419" i="6"/>
  <c r="AA240" i="6"/>
  <c r="AA22" i="6"/>
  <c r="AA214" i="6"/>
  <c r="AA118" i="6"/>
  <c r="AA218" i="6"/>
  <c r="AA286" i="6"/>
  <c r="V188" i="6"/>
  <c r="V342" i="6"/>
  <c r="W199" i="6"/>
  <c r="W421" i="6"/>
  <c r="W147" i="6"/>
  <c r="W200" i="6"/>
  <c r="W69" i="6"/>
  <c r="W49" i="6"/>
  <c r="W84" i="6"/>
  <c r="W477" i="6"/>
  <c r="W262" i="6"/>
  <c r="W273" i="6"/>
  <c r="W241" i="6"/>
  <c r="W296" i="6"/>
  <c r="W437" i="6"/>
  <c r="V479" i="6"/>
  <c r="W440" i="6"/>
  <c r="W173" i="6"/>
  <c r="AA40" i="6"/>
  <c r="AA72" i="6"/>
  <c r="AA110" i="6"/>
  <c r="AA142" i="6"/>
  <c r="AA185" i="6"/>
  <c r="AA221" i="6"/>
  <c r="AA317" i="6"/>
  <c r="AA435" i="6"/>
  <c r="AA80" i="6"/>
  <c r="AA124" i="6"/>
  <c r="AA137" i="6"/>
  <c r="AA177" i="6"/>
  <c r="AA246" i="6"/>
  <c r="AA313" i="6"/>
  <c r="AA390" i="6"/>
  <c r="AA356" i="6"/>
  <c r="AA323" i="6"/>
  <c r="AA325" i="6"/>
  <c r="AA392" i="6"/>
  <c r="AA432" i="6"/>
  <c r="AA437" i="6"/>
  <c r="AA352" i="6"/>
  <c r="AA468" i="6"/>
  <c r="AA19" i="6"/>
  <c r="AA63" i="6"/>
  <c r="AA101" i="6"/>
  <c r="AA51" i="6"/>
  <c r="AA140" i="6"/>
  <c r="AA260" i="6"/>
  <c r="AA346" i="6"/>
  <c r="AA275" i="6"/>
  <c r="V78" i="6"/>
  <c r="W35" i="6"/>
  <c r="W180" i="6"/>
  <c r="W319" i="6"/>
  <c r="W311" i="6"/>
  <c r="V384" i="6"/>
  <c r="V267" i="6"/>
  <c r="V185" i="6"/>
  <c r="V105" i="6"/>
  <c r="V318" i="6"/>
  <c r="V448" i="6"/>
  <c r="V439" i="6"/>
  <c r="V49" i="6"/>
  <c r="V261" i="6"/>
  <c r="V29" i="6"/>
  <c r="Z460" i="6"/>
  <c r="Z475" i="6"/>
  <c r="Z442" i="6"/>
  <c r="Z176" i="6"/>
  <c r="Z245" i="6"/>
  <c r="Z72" i="6"/>
  <c r="Z69" i="6"/>
  <c r="Z413" i="6"/>
  <c r="Z247" i="6"/>
  <c r="Z75" i="6"/>
  <c r="Z49" i="6"/>
  <c r="Z201" i="6"/>
  <c r="Z438" i="6"/>
  <c r="Z337" i="6"/>
  <c r="Z463" i="6"/>
  <c r="Z32" i="6"/>
  <c r="Z23" i="6"/>
  <c r="Z60" i="6"/>
  <c r="Z22" i="6"/>
  <c r="Z447" i="6"/>
  <c r="Z242" i="6"/>
  <c r="Z77" i="6"/>
  <c r="Z50" i="6"/>
  <c r="Z385" i="6"/>
  <c r="Z308" i="6"/>
  <c r="Z288" i="6"/>
  <c r="Z370" i="6"/>
  <c r="Z302" i="6"/>
  <c r="Z289" i="6"/>
  <c r="Z382" i="6"/>
  <c r="Z332" i="6"/>
  <c r="Z278" i="6"/>
  <c r="Z274" i="6"/>
  <c r="Z270" i="6"/>
  <c r="Z266" i="6"/>
  <c r="Z262" i="6"/>
  <c r="Z256" i="6"/>
  <c r="Z252" i="6"/>
  <c r="Z228" i="6"/>
  <c r="Z224" i="6"/>
  <c r="Z213" i="6"/>
  <c r="Z194" i="6"/>
  <c r="Z182" i="6"/>
  <c r="Z162" i="6"/>
  <c r="Z140" i="6"/>
  <c r="Z134" i="6"/>
  <c r="Z130" i="6"/>
  <c r="Z118" i="6"/>
  <c r="Z105" i="6"/>
  <c r="Z340" i="6"/>
  <c r="Z310" i="6"/>
  <c r="Z294" i="6"/>
  <c r="Z250" i="6"/>
  <c r="Z221" i="6"/>
  <c r="Z206" i="6"/>
  <c r="Z160" i="6"/>
  <c r="Z147" i="6"/>
  <c r="Z138" i="6"/>
  <c r="Z339" i="6"/>
  <c r="Z279" i="6"/>
  <c r="Z219" i="6"/>
  <c r="Z193" i="6"/>
  <c r="Z172" i="6"/>
  <c r="Z127" i="6"/>
  <c r="Z101" i="6"/>
  <c r="Z70" i="6"/>
  <c r="Z52" i="6"/>
  <c r="Z44" i="6"/>
  <c r="Z39" i="6"/>
  <c r="Z21" i="6"/>
  <c r="Z361" i="6"/>
  <c r="Z316" i="6"/>
  <c r="Z244" i="6"/>
  <c r="Z191" i="6"/>
  <c r="Z143" i="6"/>
  <c r="Z106" i="6"/>
  <c r="Z88" i="6"/>
  <c r="Z80" i="6"/>
  <c r="Z48" i="6"/>
  <c r="Z27" i="6"/>
  <c r="Z19" i="6"/>
  <c r="Z372" i="6"/>
  <c r="Z285" i="6"/>
  <c r="Z237" i="6"/>
  <c r="Z216" i="6"/>
  <c r="Z187" i="6"/>
  <c r="Z165" i="6"/>
  <c r="Z154" i="6"/>
  <c r="Z99" i="6"/>
  <c r="Z91" i="6"/>
  <c r="Z82" i="6"/>
  <c r="Z63" i="6"/>
  <c r="U344" i="6"/>
  <c r="U58" i="6"/>
  <c r="U402" i="6"/>
  <c r="U222" i="6"/>
  <c r="U343" i="6"/>
  <c r="U361" i="6"/>
  <c r="U164" i="6"/>
  <c r="V173" i="6"/>
  <c r="Z170" i="6"/>
  <c r="Z479" i="6"/>
  <c r="W453" i="6"/>
  <c r="Z431" i="6"/>
  <c r="Z399" i="6"/>
  <c r="W388" i="6"/>
  <c r="W355" i="6"/>
  <c r="Z327" i="6"/>
  <c r="Z484" i="6"/>
  <c r="Z450" i="6"/>
  <c r="Z417" i="6"/>
  <c r="Z409" i="6"/>
  <c r="Z383" i="6"/>
  <c r="Z369" i="6"/>
  <c r="Z346" i="6"/>
  <c r="Z364" i="6"/>
  <c r="Z388" i="6"/>
  <c r="Z421" i="6"/>
  <c r="Z448" i="6"/>
  <c r="Z466" i="6"/>
  <c r="Z482" i="6"/>
  <c r="Z485" i="6"/>
  <c r="Z351" i="6"/>
  <c r="Z480" i="6"/>
  <c r="Z352" i="6"/>
  <c r="Z424" i="6"/>
  <c r="W323" i="6"/>
  <c r="Z408" i="6"/>
  <c r="Z462" i="6"/>
  <c r="U474" i="6"/>
  <c r="U368" i="6"/>
  <c r="U336" i="6"/>
  <c r="U399" i="6"/>
  <c r="U382" i="6"/>
  <c r="U282" i="6"/>
  <c r="U238" i="6"/>
  <c r="AA43" i="6"/>
  <c r="AA56" i="6"/>
  <c r="AA79" i="6"/>
  <c r="AA94" i="6"/>
  <c r="AA117" i="6"/>
  <c r="AA150" i="6"/>
  <c r="AA169" i="6"/>
  <c r="AA188" i="6"/>
  <c r="AA198" i="6"/>
  <c r="AA211" i="6"/>
  <c r="AA225" i="6"/>
  <c r="AA266" i="6"/>
  <c r="AA319" i="6"/>
  <c r="AA394" i="6"/>
  <c r="AA32" i="6"/>
  <c r="AA64" i="6"/>
  <c r="AA93" i="6"/>
  <c r="AA108" i="6"/>
  <c r="AA127" i="6"/>
  <c r="AA145" i="6"/>
  <c r="AA156" i="6"/>
  <c r="AA180" i="6"/>
  <c r="AA220" i="6"/>
  <c r="AA253" i="6"/>
  <c r="AA274" i="6"/>
  <c r="AA314" i="6"/>
  <c r="AA414" i="6"/>
  <c r="AA302" i="6"/>
  <c r="AA370" i="6"/>
  <c r="AA420" i="6"/>
  <c r="AA284" i="6"/>
  <c r="AA327" i="6"/>
  <c r="AA358" i="6"/>
  <c r="AA398" i="6"/>
  <c r="AA446" i="6"/>
  <c r="AA402" i="6"/>
  <c r="AA454" i="6"/>
  <c r="AA351" i="6"/>
  <c r="AA440" i="6"/>
  <c r="AA245" i="6"/>
  <c r="U357" i="6"/>
  <c r="U304" i="6"/>
  <c r="U476" i="6"/>
  <c r="U466" i="6"/>
  <c r="AA27" i="6"/>
  <c r="AA44" i="6"/>
  <c r="AA134" i="6"/>
  <c r="AA39" i="6"/>
  <c r="AA123" i="6"/>
  <c r="AA324" i="6"/>
  <c r="AA57" i="6"/>
  <c r="AA166" i="6"/>
  <c r="AA184" i="6"/>
  <c r="AA347" i="6"/>
  <c r="AA242" i="6"/>
  <c r="AA287" i="6"/>
  <c r="AA285" i="6"/>
  <c r="AA353" i="6"/>
  <c r="U166" i="6"/>
  <c r="Z58" i="6"/>
  <c r="Z81" i="6"/>
  <c r="Z92" i="6"/>
  <c r="Z113" i="6"/>
  <c r="Z164" i="6"/>
  <c r="Z197" i="6"/>
  <c r="Z218" i="6"/>
  <c r="Z282" i="6"/>
  <c r="Z434" i="6"/>
  <c r="Z25" i="6"/>
  <c r="Z36" i="6"/>
  <c r="Z84" i="6"/>
  <c r="Z98" i="6"/>
  <c r="Z112" i="6"/>
  <c r="Z214" i="6"/>
  <c r="Z309" i="6"/>
  <c r="Z343" i="6"/>
  <c r="Z35" i="6"/>
  <c r="Z41" i="6"/>
  <c r="Z47" i="6"/>
  <c r="Z71" i="6"/>
  <c r="Z110" i="6"/>
  <c r="Z144" i="6"/>
  <c r="Z196" i="6"/>
  <c r="Z243" i="6"/>
  <c r="Z313" i="6"/>
  <c r="Z142" i="6"/>
  <c r="Z149" i="6"/>
  <c r="Z198" i="6"/>
  <c r="Z229" i="6"/>
  <c r="Z286" i="6"/>
  <c r="Z297" i="6"/>
  <c r="Z389" i="6"/>
  <c r="Z116" i="6"/>
  <c r="Z129" i="6"/>
  <c r="Z135" i="6"/>
  <c r="Z155" i="6"/>
  <c r="Z181" i="6"/>
  <c r="Z199" i="6"/>
  <c r="Z222" i="6"/>
  <c r="Z227" i="6"/>
  <c r="Z253" i="6"/>
  <c r="Z260" i="6"/>
  <c r="Z265" i="6"/>
  <c r="Z271" i="6"/>
  <c r="Z276" i="6"/>
  <c r="Z322" i="6"/>
  <c r="Z410" i="6"/>
  <c r="Z292" i="6"/>
  <c r="Z348" i="6"/>
  <c r="Z299" i="6"/>
  <c r="Z325" i="6"/>
  <c r="Z453" i="6"/>
  <c r="W126" i="6"/>
  <c r="W260" i="6"/>
  <c r="W102" i="6"/>
  <c r="W307" i="6"/>
  <c r="V458" i="6"/>
  <c r="V339" i="6"/>
  <c r="V251" i="6"/>
  <c r="V158" i="6"/>
  <c r="V63" i="6"/>
  <c r="V482" i="6"/>
  <c r="V468" i="6"/>
  <c r="V53" i="6"/>
  <c r="V99" i="6"/>
  <c r="V392" i="6"/>
  <c r="V275" i="6"/>
  <c r="V139" i="6"/>
  <c r="Z51" i="6"/>
  <c r="W103" i="6"/>
  <c r="Z338" i="6"/>
  <c r="Z159" i="6"/>
  <c r="Z56" i="6"/>
  <c r="Z20" i="6"/>
  <c r="Z363" i="6"/>
  <c r="U22" i="6"/>
  <c r="U26" i="6"/>
  <c r="U30" i="6"/>
  <c r="U31" i="6"/>
  <c r="U32" i="6"/>
  <c r="U38" i="6"/>
  <c r="U43" i="6"/>
  <c r="U47" i="6"/>
  <c r="U48" i="6"/>
  <c r="U50" i="6"/>
  <c r="U52" i="6"/>
  <c r="U61" i="6"/>
  <c r="U75" i="6"/>
  <c r="U83" i="6"/>
  <c r="U87" i="6"/>
  <c r="U92" i="6"/>
  <c r="U99" i="6"/>
  <c r="U112" i="6"/>
  <c r="U119" i="6"/>
  <c r="U123" i="6"/>
  <c r="U129" i="6"/>
  <c r="U133" i="6"/>
  <c r="U146" i="6"/>
  <c r="U150" i="6"/>
  <c r="U151" i="6"/>
  <c r="U152" i="6"/>
  <c r="U153" i="6"/>
  <c r="U155" i="6"/>
  <c r="U178" i="6"/>
  <c r="U183" i="6"/>
  <c r="U193" i="6"/>
  <c r="U202" i="6"/>
  <c r="U221" i="6"/>
  <c r="U226" i="6"/>
  <c r="U227" i="6"/>
  <c r="U231" i="6"/>
  <c r="U242" i="6"/>
  <c r="U251" i="6"/>
  <c r="U265" i="6"/>
  <c r="U302" i="6"/>
  <c r="U331" i="6"/>
  <c r="U348" i="6"/>
  <c r="U349" i="6"/>
  <c r="U371" i="6"/>
  <c r="U392" i="6"/>
  <c r="U426" i="6"/>
  <c r="U435" i="6"/>
  <c r="U365" i="6"/>
  <c r="U436" i="6"/>
  <c r="W54" i="6"/>
  <c r="W165" i="6"/>
  <c r="W216" i="6"/>
  <c r="W26" i="6"/>
  <c r="W57" i="6"/>
  <c r="W171" i="6"/>
  <c r="W459" i="6"/>
  <c r="W394" i="6"/>
  <c r="W358" i="6"/>
  <c r="W339" i="6"/>
  <c r="W334" i="6"/>
  <c r="W313" i="6"/>
  <c r="W298" i="6"/>
  <c r="W252" i="6"/>
  <c r="W426" i="6"/>
  <c r="W386" i="6"/>
  <c r="W325" i="6"/>
  <c r="W308" i="6"/>
  <c r="W288" i="6"/>
  <c r="W312" i="6"/>
  <c r="W294" i="6"/>
  <c r="W233" i="6"/>
  <c r="W220" i="6"/>
  <c r="W198" i="6"/>
  <c r="W150" i="6"/>
  <c r="W146" i="6"/>
  <c r="W124" i="6"/>
  <c r="W113" i="6"/>
  <c r="W100" i="6"/>
  <c r="W417" i="6"/>
  <c r="W347" i="6"/>
  <c r="W249" i="6"/>
  <c r="W244" i="6"/>
  <c r="W240" i="6"/>
  <c r="W236" i="6"/>
  <c r="W202" i="6"/>
  <c r="W193" i="6"/>
  <c r="W172" i="6"/>
  <c r="W156" i="6"/>
  <c r="W357" i="6"/>
  <c r="W272" i="6"/>
  <c r="W254" i="6"/>
  <c r="W213" i="6"/>
  <c r="W189" i="6"/>
  <c r="W151" i="6"/>
  <c r="W105" i="6"/>
  <c r="W72" i="6"/>
  <c r="W51" i="6"/>
  <c r="W292" i="6"/>
  <c r="W269" i="6"/>
  <c r="W228" i="6"/>
  <c r="W207" i="6"/>
  <c r="W178" i="6"/>
  <c r="W137" i="6"/>
  <c r="W127" i="6"/>
  <c r="W79" i="6"/>
  <c r="W62" i="6"/>
  <c r="W47" i="6"/>
  <c r="W43" i="6"/>
  <c r="W38" i="6"/>
  <c r="W170" i="6"/>
  <c r="W302" i="6"/>
  <c r="W266" i="6"/>
  <c r="W225" i="6"/>
  <c r="W155" i="6"/>
  <c r="W131" i="6"/>
  <c r="W107" i="6"/>
  <c r="W87" i="6"/>
  <c r="W64" i="6"/>
  <c r="W86" i="6"/>
  <c r="W449" i="6"/>
  <c r="W412" i="6"/>
  <c r="W364" i="6"/>
  <c r="W338" i="6"/>
  <c r="W332" i="6"/>
  <c r="W304" i="6"/>
  <c r="W251" i="6"/>
  <c r="W407" i="6"/>
  <c r="W344" i="6"/>
  <c r="W305" i="6"/>
  <c r="W392" i="6"/>
  <c r="W295" i="6"/>
  <c r="W231" i="6"/>
  <c r="W210" i="6"/>
  <c r="W160" i="6"/>
  <c r="W145" i="6"/>
  <c r="W122" i="6"/>
  <c r="W101" i="6"/>
  <c r="W405" i="6"/>
  <c r="W303" i="6"/>
  <c r="W246" i="6"/>
  <c r="W239" i="6"/>
  <c r="W219" i="6"/>
  <c r="W197" i="6"/>
  <c r="W169" i="6"/>
  <c r="W143" i="6"/>
  <c r="W276" i="6"/>
  <c r="W235" i="6"/>
  <c r="W203" i="6"/>
  <c r="W158" i="6"/>
  <c r="W77" i="6"/>
  <c r="W66" i="6"/>
  <c r="W371" i="6"/>
  <c r="W265" i="6"/>
  <c r="W215" i="6"/>
  <c r="W181" i="6"/>
  <c r="W134" i="6"/>
  <c r="W117" i="6"/>
  <c r="W67" i="6"/>
  <c r="W46" i="6"/>
  <c r="W40" i="6"/>
  <c r="W21" i="6"/>
  <c r="W278" i="6"/>
  <c r="W256" i="6"/>
  <c r="W167" i="6"/>
  <c r="W118" i="6"/>
  <c r="W89" i="6"/>
  <c r="W80" i="6"/>
  <c r="W451" i="6"/>
  <c r="W409" i="6"/>
  <c r="W351" i="6"/>
  <c r="W485" i="6"/>
  <c r="W78" i="6"/>
  <c r="W350" i="6"/>
  <c r="W487" i="6"/>
  <c r="W430" i="6"/>
  <c r="W458" i="6"/>
  <c r="W435" i="6"/>
  <c r="W422" i="6"/>
  <c r="W404" i="6"/>
  <c r="W387" i="6"/>
  <c r="W353" i="6"/>
  <c r="W370" i="6"/>
  <c r="W385" i="6"/>
  <c r="W416" i="6"/>
  <c r="W309" i="6"/>
  <c r="W316" i="6"/>
  <c r="W331" i="6"/>
  <c r="W348" i="6"/>
  <c r="W361" i="6"/>
  <c r="W391" i="6"/>
  <c r="W395" i="6"/>
  <c r="W443" i="6"/>
  <c r="W27" i="6"/>
  <c r="W259" i="6"/>
  <c r="W20" i="6"/>
  <c r="W327" i="6"/>
  <c r="W275" i="6"/>
  <c r="W29" i="6"/>
  <c r="W484" i="6"/>
  <c r="W411" i="6"/>
  <c r="W354" i="6"/>
  <c r="W336" i="6"/>
  <c r="W328" i="6"/>
  <c r="W286" i="6"/>
  <c r="W250" i="6"/>
  <c r="W400" i="6"/>
  <c r="W317" i="6"/>
  <c r="W301" i="6"/>
  <c r="W349" i="6"/>
  <c r="W293" i="6"/>
  <c r="W229" i="6"/>
  <c r="W206" i="6"/>
  <c r="W149" i="6"/>
  <c r="W142" i="6"/>
  <c r="W121" i="6"/>
  <c r="W99" i="6"/>
  <c r="W377" i="6"/>
  <c r="W282" i="6"/>
  <c r="W243" i="6"/>
  <c r="W238" i="6"/>
  <c r="W209" i="6"/>
  <c r="W191" i="6"/>
  <c r="W161" i="6"/>
  <c r="W141" i="6"/>
  <c r="W268" i="6"/>
  <c r="W227" i="6"/>
  <c r="W190" i="6"/>
  <c r="W133" i="6"/>
  <c r="W76" i="6"/>
  <c r="W60" i="6"/>
  <c r="W290" i="6"/>
  <c r="W261" i="6"/>
  <c r="W211" i="6"/>
  <c r="W177" i="6"/>
  <c r="W130" i="6"/>
  <c r="W104" i="6"/>
  <c r="W53" i="6"/>
  <c r="W45" i="6"/>
  <c r="W39" i="6"/>
  <c r="W461" i="6"/>
  <c r="W274" i="6"/>
  <c r="W234" i="6"/>
  <c r="W152" i="6"/>
  <c r="W111" i="6"/>
  <c r="W88" i="6"/>
  <c r="W61" i="6"/>
  <c r="W448" i="6"/>
  <c r="W482" i="6"/>
  <c r="W468" i="6"/>
  <c r="W481" i="6"/>
  <c r="W424" i="6"/>
  <c r="W352" i="6"/>
  <c r="W480" i="6"/>
  <c r="W287" i="6"/>
  <c r="W455" i="6"/>
  <c r="W434" i="6"/>
  <c r="W419" i="6"/>
  <c r="W401" i="6"/>
  <c r="W383" i="6"/>
  <c r="W342" i="6"/>
  <c r="W382" i="6"/>
  <c r="W408" i="6"/>
  <c r="W462" i="6"/>
  <c r="W365" i="6"/>
  <c r="W343" i="6"/>
  <c r="W432" i="6"/>
  <c r="W464" i="6"/>
  <c r="W479" i="6"/>
  <c r="W176" i="6"/>
  <c r="W82" i="6"/>
  <c r="W438" i="6"/>
  <c r="W186" i="6"/>
  <c r="W28" i="6"/>
  <c r="W55" i="6"/>
  <c r="W429" i="6"/>
  <c r="W402" i="6"/>
  <c r="W393" i="6"/>
  <c r="W465" i="6"/>
  <c r="W403" i="6"/>
  <c r="W366" i="6"/>
  <c r="W414" i="6"/>
  <c r="W450" i="6"/>
  <c r="W474" i="6"/>
  <c r="W329" i="6"/>
  <c r="W324" i="6"/>
  <c r="W106" i="6"/>
  <c r="W182" i="6"/>
  <c r="W398" i="6"/>
  <c r="W41" i="6"/>
  <c r="W70" i="6"/>
  <c r="W144" i="6"/>
  <c r="W224" i="6"/>
  <c r="W32" i="6"/>
  <c r="W116" i="6"/>
  <c r="W204" i="6"/>
  <c r="W291" i="6"/>
  <c r="W174" i="6"/>
  <c r="W230" i="6"/>
  <c r="W247" i="6"/>
  <c r="W97" i="6"/>
  <c r="W123" i="6"/>
  <c r="W168" i="6"/>
  <c r="W284" i="6"/>
  <c r="W283" i="6"/>
  <c r="W346" i="6"/>
  <c r="W279" i="6"/>
  <c r="W333" i="6"/>
  <c r="W369" i="6"/>
  <c r="W68" i="6"/>
  <c r="W452" i="6"/>
  <c r="W322" i="6"/>
  <c r="W466" i="6"/>
  <c r="W418" i="6"/>
  <c r="W384" i="6"/>
  <c r="W372" i="6"/>
  <c r="W356" i="6"/>
  <c r="W406" i="6"/>
  <c r="W446" i="6"/>
  <c r="W467" i="6"/>
  <c r="W330" i="6"/>
  <c r="W486" i="6"/>
  <c r="W441" i="6"/>
  <c r="W85" i="6"/>
  <c r="W139" i="6"/>
  <c r="W270" i="6"/>
  <c r="W37" i="6"/>
  <c r="W52" i="6"/>
  <c r="W128" i="6"/>
  <c r="W196" i="6"/>
  <c r="W277" i="6"/>
  <c r="W75" i="6"/>
  <c r="W184" i="6"/>
  <c r="W264" i="6"/>
  <c r="W159" i="6"/>
  <c r="W201" i="6"/>
  <c r="W242" i="6"/>
  <c r="W362" i="6"/>
  <c r="W110" i="6"/>
  <c r="W148" i="6"/>
  <c r="W221" i="6"/>
  <c r="W297" i="6"/>
  <c r="W314" i="6"/>
  <c r="W454" i="6"/>
  <c r="W310" i="6"/>
  <c r="W341" i="6"/>
  <c r="W469" i="6"/>
  <c r="W315" i="6"/>
  <c r="W483" i="6"/>
  <c r="W415" i="6"/>
  <c r="W410" i="6"/>
  <c r="W389" i="6"/>
  <c r="W423" i="6"/>
  <c r="W478" i="6"/>
  <c r="W360" i="6"/>
  <c r="W476" i="6"/>
  <c r="W318" i="6"/>
  <c r="W457" i="6"/>
  <c r="W108" i="6"/>
  <c r="W214" i="6"/>
  <c r="W439" i="6"/>
  <c r="W44" i="6"/>
  <c r="W71" i="6"/>
  <c r="W162" i="6"/>
  <c r="W255" i="6"/>
  <c r="W34" i="6"/>
  <c r="W129" i="6"/>
  <c r="W223" i="6"/>
  <c r="W306" i="6"/>
  <c r="W188" i="6"/>
  <c r="W237" i="6"/>
  <c r="W248" i="6"/>
  <c r="W98" i="6"/>
  <c r="W138" i="6"/>
  <c r="W192" i="6"/>
  <c r="W289" i="6"/>
  <c r="W299" i="6"/>
  <c r="W381" i="6"/>
  <c r="W281" i="6"/>
  <c r="W335" i="6"/>
  <c r="W390" i="6"/>
  <c r="T16" i="6"/>
  <c r="Y425" i="6"/>
  <c r="Y430" i="6"/>
  <c r="E22" i="4"/>
  <c r="G22" i="4" s="1"/>
  <c r="D22" i="4"/>
  <c r="W456" i="6"/>
  <c r="W179" i="6"/>
  <c r="W136" i="6"/>
  <c r="W378" i="6"/>
  <c r="W23" i="6"/>
  <c r="W337" i="6"/>
  <c r="W463" i="6"/>
  <c r="W140" i="6"/>
  <c r="W245" i="6"/>
  <c r="W300" i="6"/>
  <c r="W56" i="6"/>
  <c r="W267" i="6"/>
  <c r="W436" i="6"/>
  <c r="W166" i="6"/>
  <c r="W194" i="6"/>
  <c r="V36" i="6"/>
  <c r="V438" i="6"/>
  <c r="V430" i="6"/>
  <c r="T15" i="6"/>
  <c r="D27" i="4"/>
  <c r="T17" i="6"/>
  <c r="N13" i="4"/>
  <c r="R13" i="4" s="1"/>
  <c r="Y449" i="6"/>
  <c r="Y483" i="6"/>
  <c r="Y84" i="6"/>
  <c r="Y220" i="6"/>
  <c r="Y87" i="6"/>
  <c r="Y208" i="6"/>
  <c r="Y218" i="6"/>
  <c r="Y242" i="6"/>
  <c r="Y67" i="6"/>
  <c r="Y117" i="6"/>
  <c r="Y429" i="6"/>
  <c r="Y105" i="6"/>
  <c r="Y241" i="6"/>
  <c r="Y39" i="6"/>
  <c r="Y70" i="6"/>
  <c r="Y118" i="6"/>
  <c r="Y221" i="6"/>
  <c r="Y264" i="6"/>
  <c r="Y33" i="6"/>
  <c r="Y48" i="6"/>
  <c r="Y54" i="6"/>
  <c r="Y99" i="6"/>
  <c r="Y233" i="6"/>
  <c r="Y312" i="6"/>
  <c r="Y23" i="6"/>
  <c r="Y44" i="6"/>
  <c r="Y66" i="6"/>
  <c r="Y86" i="6"/>
  <c r="Y108" i="6"/>
  <c r="Y124" i="6"/>
  <c r="Y136" i="6"/>
  <c r="Y244" i="6"/>
  <c r="Y25" i="6"/>
  <c r="Y41" i="6"/>
  <c r="Y68" i="6"/>
  <c r="Y80" i="6"/>
  <c r="Y94" i="6"/>
  <c r="Y106" i="6"/>
  <c r="Y122" i="6"/>
  <c r="Y147" i="6"/>
  <c r="Y182" i="6"/>
  <c r="Y200" i="6"/>
  <c r="Y263" i="6"/>
  <c r="Y467" i="6"/>
  <c r="Y146" i="6"/>
  <c r="Y167" i="6"/>
  <c r="Y185" i="6"/>
  <c r="Y196" i="6"/>
  <c r="Y206" i="6"/>
  <c r="Y223" i="6"/>
  <c r="Y237" i="6"/>
  <c r="Y253" i="6"/>
  <c r="Y322" i="6"/>
  <c r="Y343" i="6"/>
  <c r="Y486" i="6"/>
  <c r="Y138" i="6"/>
  <c r="Y155" i="6"/>
  <c r="Y169" i="6"/>
  <c r="Y187" i="6"/>
  <c r="Y207" i="6"/>
  <c r="Y224" i="6"/>
  <c r="Y235" i="6"/>
  <c r="Y251" i="6"/>
  <c r="Y284" i="6"/>
  <c r="Y342" i="6"/>
  <c r="Y417" i="6"/>
  <c r="Y259" i="6"/>
  <c r="Y300" i="6"/>
  <c r="Y393" i="6"/>
  <c r="Y452" i="6"/>
  <c r="Y260" i="6"/>
  <c r="Y294" i="6"/>
  <c r="Y357" i="6"/>
  <c r="Y435" i="6"/>
  <c r="Y457" i="6"/>
  <c r="Y318" i="6"/>
  <c r="Y291" i="6"/>
  <c r="Y319" i="6"/>
  <c r="Y354" i="6"/>
  <c r="Y388" i="6"/>
  <c r="Y407" i="6"/>
  <c r="Y421" i="6"/>
  <c r="Y487" i="6"/>
  <c r="Y424" i="6"/>
  <c r="Y289" i="6"/>
  <c r="Y303" i="6"/>
  <c r="Y332" i="6"/>
  <c r="Y347" i="6"/>
  <c r="Y387" i="6"/>
  <c r="Y409" i="6"/>
  <c r="Y441" i="6"/>
  <c r="Y173" i="6"/>
  <c r="Y78" i="6"/>
  <c r="Y112" i="6"/>
  <c r="Y179" i="6"/>
  <c r="Y24" i="6"/>
  <c r="Y245" i="6"/>
  <c r="Y460" i="6"/>
  <c r="Y402" i="6"/>
  <c r="Y49" i="6"/>
  <c r="Y479" i="6"/>
  <c r="Y42" i="6"/>
  <c r="Y176" i="6"/>
  <c r="D25" i="4"/>
  <c r="U179" i="6"/>
  <c r="Y442" i="6"/>
  <c r="Y433" i="6"/>
  <c r="Z473" i="6"/>
  <c r="Z470" i="6"/>
  <c r="Z456" i="6"/>
  <c r="Z100" i="6"/>
  <c r="Z33" i="6"/>
  <c r="Y359" i="6"/>
  <c r="Y438" i="6"/>
  <c r="Y463" i="6"/>
  <c r="Y337" i="6"/>
  <c r="Y157" i="6"/>
  <c r="Y170" i="6"/>
  <c r="Y287" i="6"/>
  <c r="Y447" i="6"/>
  <c r="Y363" i="6"/>
  <c r="Y475" i="6"/>
  <c r="U25" i="6"/>
  <c r="U37" i="6"/>
  <c r="U57" i="6"/>
  <c r="U72" i="6"/>
  <c r="U82" i="6"/>
  <c r="U91" i="6"/>
  <c r="U111" i="6"/>
  <c r="U118" i="6"/>
  <c r="U182" i="6"/>
  <c r="U188" i="6"/>
  <c r="U194" i="6"/>
  <c r="U213" i="6"/>
  <c r="U214" i="6"/>
  <c r="U237" i="6"/>
  <c r="U254" i="6"/>
  <c r="U264" i="6"/>
  <c r="U284" i="6"/>
  <c r="U288" i="6"/>
  <c r="U290" i="6"/>
  <c r="U307" i="6"/>
  <c r="U308" i="6"/>
  <c r="U311" i="6"/>
  <c r="U315" i="6"/>
  <c r="U335" i="6"/>
  <c r="U381" i="6"/>
  <c r="U386" i="6"/>
  <c r="U395" i="6"/>
  <c r="U448" i="6"/>
  <c r="U455" i="6"/>
  <c r="U337" i="6"/>
  <c r="U360" i="6"/>
  <c r="E24" i="4"/>
  <c r="AA460" i="6"/>
  <c r="AA442" i="6"/>
  <c r="AA436" i="6"/>
  <c r="AA413" i="6"/>
  <c r="AA128" i="6"/>
  <c r="AA202" i="6"/>
  <c r="AA393" i="6"/>
  <c r="AA334" i="6"/>
  <c r="AA273" i="6"/>
  <c r="AA310" i="6"/>
  <c r="AA349" i="6"/>
  <c r="AA271" i="6"/>
  <c r="AA378" i="6"/>
  <c r="AA331" i="6"/>
  <c r="AA256" i="6"/>
  <c r="AA233" i="6"/>
  <c r="AA171" i="6"/>
  <c r="AA148" i="6"/>
  <c r="AA252" i="6"/>
  <c r="AA200" i="6"/>
  <c r="AA154" i="6"/>
  <c r="AA132" i="6"/>
  <c r="AA216" i="6"/>
  <c r="AA146" i="6"/>
  <c r="AA99" i="6"/>
  <c r="AA65" i="6"/>
  <c r="AA46" i="6"/>
  <c r="AA28" i="6"/>
  <c r="AA269" i="6"/>
  <c r="AA207" i="6"/>
  <c r="AA174" i="6"/>
  <c r="AA112" i="6"/>
  <c r="AA89" i="6"/>
  <c r="AA49" i="6"/>
  <c r="AA21" i="6"/>
  <c r="AA231" i="6"/>
  <c r="AA86" i="6"/>
  <c r="AA25" i="6"/>
  <c r="AA125" i="6"/>
  <c r="AA29" i="6"/>
  <c r="AA66" i="6"/>
  <c r="AA116" i="6"/>
  <c r="AA479" i="6"/>
  <c r="AA487" i="6"/>
  <c r="AA464" i="6"/>
  <c r="AA422" i="6"/>
  <c r="AA411" i="6"/>
  <c r="AA318" i="6"/>
  <c r="AA326" i="6"/>
  <c r="AA477" i="6"/>
  <c r="AA452" i="6"/>
  <c r="AA434" i="6"/>
  <c r="AA412" i="6"/>
  <c r="AA173" i="6"/>
  <c r="AA485" i="6"/>
  <c r="AA450" i="6"/>
  <c r="AA431" i="6"/>
  <c r="AA404" i="6"/>
  <c r="AA389" i="6"/>
  <c r="AA366" i="6"/>
  <c r="AA345" i="6"/>
  <c r="AA335" i="6"/>
  <c r="AA307" i="6"/>
  <c r="AA295" i="6"/>
  <c r="AA478" i="6"/>
  <c r="AA451" i="6"/>
  <c r="AA395" i="6"/>
  <c r="AA386" i="6"/>
  <c r="AA355" i="6"/>
  <c r="AA312" i="6"/>
  <c r="AA292" i="6"/>
  <c r="AA360" i="6"/>
  <c r="AA385" i="6"/>
  <c r="AA339" i="6"/>
  <c r="AA301" i="6"/>
  <c r="AA278" i="6"/>
  <c r="AA270" i="6"/>
  <c r="AA259" i="6"/>
  <c r="AA243" i="6"/>
  <c r="AA234" i="6"/>
  <c r="AA213" i="6"/>
  <c r="AA186" i="6"/>
  <c r="AA164" i="6"/>
  <c r="AA151" i="6"/>
  <c r="AA138" i="6"/>
  <c r="AA129" i="6"/>
  <c r="AA113" i="6"/>
  <c r="AA102" i="6"/>
  <c r="AA91" i="6"/>
  <c r="AA67" i="6"/>
  <c r="AA37" i="6"/>
  <c r="AA416" i="6"/>
  <c r="AA377" i="6"/>
  <c r="AA328" i="6"/>
  <c r="AA281" i="6"/>
  <c r="AA249" i="6"/>
  <c r="AA223" i="6"/>
  <c r="AA71" i="6"/>
  <c r="AA144" i="6"/>
  <c r="AA469" i="6"/>
  <c r="AA372" i="6"/>
  <c r="AA316" i="6"/>
  <c r="AA369" i="6"/>
  <c r="AA299" i="6"/>
  <c r="AA309" i="6"/>
  <c r="AA264" i="6"/>
  <c r="AA424" i="6"/>
  <c r="AA304" i="6"/>
  <c r="AA308" i="6"/>
  <c r="AA230" i="6"/>
  <c r="AA163" i="6"/>
  <c r="AA130" i="6"/>
  <c r="AA244" i="6"/>
  <c r="AA199" i="6"/>
  <c r="AA152" i="6"/>
  <c r="AA262" i="6"/>
  <c r="AA204" i="6"/>
  <c r="AA121" i="6"/>
  <c r="AA90" i="6"/>
  <c r="AA59" i="6"/>
  <c r="AA38" i="6"/>
  <c r="AA26" i="6"/>
  <c r="AA248" i="6"/>
  <c r="AA206" i="6"/>
  <c r="AA143" i="6"/>
  <c r="AA107" i="6"/>
  <c r="AA70" i="6"/>
  <c r="AA48" i="6"/>
  <c r="AA20" i="6"/>
  <c r="AA167" i="6"/>
  <c r="AA81" i="6"/>
  <c r="AA219" i="6"/>
  <c r="AA109" i="6"/>
  <c r="AA348" i="6"/>
  <c r="AA55" i="6"/>
  <c r="AA77" i="6"/>
  <c r="AA42" i="6"/>
  <c r="AA486" i="6"/>
  <c r="AA461" i="6"/>
  <c r="AA421" i="6"/>
  <c r="AA407" i="6"/>
  <c r="AA350" i="6"/>
  <c r="AA484" i="6"/>
  <c r="AA467" i="6"/>
  <c r="AA443" i="6"/>
  <c r="AA426" i="6"/>
  <c r="AA410" i="6"/>
  <c r="AA78" i="6"/>
  <c r="AA483" i="6"/>
  <c r="AA448" i="6"/>
  <c r="AA409" i="6"/>
  <c r="AA401" i="6"/>
  <c r="AA382" i="6"/>
  <c r="AA364" i="6"/>
  <c r="AA344" i="6"/>
  <c r="AA333" i="6"/>
  <c r="AA306" i="6"/>
  <c r="AA293" i="6"/>
  <c r="AA476" i="6"/>
  <c r="AA429" i="6"/>
  <c r="AA391" i="6"/>
  <c r="AA381" i="6"/>
  <c r="AA343" i="6"/>
  <c r="AA305" i="6"/>
  <c r="AA288" i="6"/>
  <c r="AA365" i="6"/>
  <c r="AA384" i="6"/>
  <c r="AA315" i="6"/>
  <c r="AA298" i="6"/>
  <c r="AA276" i="6"/>
  <c r="AA265" i="6"/>
  <c r="AA255" i="6"/>
  <c r="AA241" i="6"/>
  <c r="AA222" i="6"/>
  <c r="AA209" i="6"/>
  <c r="AA176" i="6"/>
  <c r="AA430" i="6"/>
  <c r="AA226" i="6"/>
  <c r="AA36" i="6"/>
  <c r="AA139" i="6"/>
  <c r="V398" i="6"/>
  <c r="V335" i="6"/>
  <c r="V252" i="6"/>
  <c r="V184" i="6"/>
  <c r="V125" i="6"/>
  <c r="V84" i="6"/>
  <c r="V484" i="6"/>
  <c r="V407" i="6"/>
  <c r="V328" i="6"/>
  <c r="V278" i="6"/>
  <c r="V246" i="6"/>
  <c r="V193" i="6"/>
  <c r="V169" i="6"/>
  <c r="V90" i="6"/>
  <c r="V46" i="6"/>
  <c r="V303" i="6"/>
  <c r="V223" i="6"/>
  <c r="V147" i="6"/>
  <c r="V61" i="6"/>
  <c r="V176" i="6"/>
  <c r="V352" i="6"/>
  <c r="V381" i="6"/>
  <c r="V333" i="6"/>
  <c r="V234" i="6"/>
  <c r="V150" i="6"/>
  <c r="V121" i="6"/>
  <c r="V54" i="6"/>
  <c r="V483" i="6"/>
  <c r="V377" i="6"/>
  <c r="V319" i="6"/>
  <c r="V276" i="6"/>
  <c r="V243" i="6"/>
  <c r="V191" i="6"/>
  <c r="V151" i="6"/>
  <c r="V83" i="6"/>
  <c r="V37" i="6"/>
  <c r="V298" i="6"/>
  <c r="V221" i="6"/>
  <c r="V136" i="6"/>
  <c r="V58" i="6"/>
  <c r="V418" i="6"/>
  <c r="V431" i="6"/>
  <c r="V305" i="6"/>
  <c r="V134" i="6"/>
  <c r="V27" i="6"/>
  <c r="V354" i="6"/>
  <c r="V262" i="6"/>
  <c r="V178" i="6"/>
  <c r="V66" i="6"/>
  <c r="V263" i="6"/>
  <c r="V81" i="6"/>
  <c r="V332" i="6"/>
  <c r="V238" i="6"/>
  <c r="V197" i="6"/>
  <c r="V82" i="6"/>
  <c r="V51" i="6"/>
  <c r="V383" i="6"/>
  <c r="V322" i="6"/>
  <c r="V289" i="6"/>
  <c r="V259" i="6"/>
  <c r="V218" i="6"/>
  <c r="V168" i="6"/>
  <c r="V152" i="6"/>
  <c r="V122" i="6"/>
  <c r="V85" i="6"/>
  <c r="V48" i="6"/>
  <c r="V24" i="6"/>
  <c r="V312" i="6"/>
  <c r="V269" i="6"/>
  <c r="V166" i="6"/>
  <c r="V144" i="6"/>
  <c r="V41" i="6"/>
  <c r="V186" i="6"/>
  <c r="V334" i="6"/>
  <c r="V70" i="6"/>
  <c r="V323" i="6"/>
  <c r="V454" i="6"/>
  <c r="V426" i="6"/>
  <c r="V405" i="6"/>
  <c r="V394" i="6"/>
  <c r="V360" i="6"/>
  <c r="V365" i="6"/>
  <c r="V435" i="6"/>
  <c r="V409" i="6"/>
  <c r="V385" i="6"/>
  <c r="V33" i="6"/>
  <c r="V45" i="6"/>
  <c r="V57" i="6"/>
  <c r="V64" i="6"/>
  <c r="V89" i="6"/>
  <c r="V110" i="6"/>
  <c r="V128" i="6"/>
  <c r="V138" i="6"/>
  <c r="V154" i="6"/>
  <c r="V159" i="6"/>
  <c r="V187" i="6"/>
  <c r="V203" i="6"/>
  <c r="V224" i="6"/>
  <c r="V239" i="6"/>
  <c r="V254" i="6"/>
  <c r="V272" i="6"/>
  <c r="V288" i="6"/>
  <c r="V302" i="6"/>
  <c r="V315" i="6"/>
  <c r="V341" i="6"/>
  <c r="V370" i="6"/>
  <c r="V389" i="6"/>
  <c r="V406" i="6"/>
  <c r="V437" i="6"/>
  <c r="V451" i="6"/>
  <c r="V464" i="6"/>
  <c r="V245" i="6"/>
  <c r="V329" i="6"/>
  <c r="V449" i="6"/>
  <c r="V442" i="6"/>
  <c r="V436" i="6"/>
  <c r="V97" i="6"/>
  <c r="V422" i="6"/>
  <c r="V353" i="6"/>
  <c r="V216" i="6"/>
  <c r="V102" i="6"/>
  <c r="V450" i="6"/>
  <c r="V301" i="6"/>
  <c r="V228" i="6"/>
  <c r="V117" i="6"/>
  <c r="V26" i="6"/>
  <c r="V204" i="6"/>
  <c r="V469" i="6"/>
  <c r="V285" i="6"/>
  <c r="V215" i="6"/>
  <c r="V149" i="6"/>
  <c r="V80" i="6"/>
  <c r="V366" i="6"/>
  <c r="V310" i="6"/>
  <c r="V273" i="6"/>
  <c r="V247" i="6"/>
  <c r="V207" i="6"/>
  <c r="V164" i="6"/>
  <c r="V145" i="6"/>
  <c r="V112" i="6"/>
  <c r="V77" i="6"/>
  <c r="V44" i="6"/>
  <c r="V23" i="6"/>
  <c r="V283" i="6"/>
  <c r="V255" i="6"/>
  <c r="V106" i="6"/>
  <c r="V109" i="6"/>
  <c r="V233" i="6"/>
  <c r="V163" i="6"/>
  <c r="V244" i="6"/>
  <c r="V290" i="6"/>
  <c r="V481" i="6"/>
  <c r="V478" i="6"/>
  <c r="V452" i="6"/>
  <c r="V420" i="6"/>
  <c r="V402" i="6"/>
  <c r="V388" i="6"/>
  <c r="V486" i="6"/>
  <c r="V461" i="6"/>
  <c r="V432" i="6"/>
  <c r="V404" i="6"/>
  <c r="V38" i="6"/>
  <c r="V47" i="6"/>
  <c r="V60" i="6"/>
  <c r="V76" i="6"/>
  <c r="V91" i="6"/>
  <c r="V116" i="6"/>
  <c r="V133" i="6"/>
  <c r="V141" i="6"/>
  <c r="V155" i="6"/>
  <c r="V165" i="6"/>
  <c r="V190" i="6"/>
  <c r="V206" i="6"/>
  <c r="V226" i="6"/>
  <c r="V241" i="6"/>
  <c r="V256" i="6"/>
  <c r="V274" i="6"/>
  <c r="V293" i="6"/>
  <c r="V306" i="6"/>
  <c r="V317" i="6"/>
  <c r="V345" i="6"/>
  <c r="V372" i="6"/>
  <c r="V391" i="6"/>
  <c r="V408" i="6"/>
  <c r="V440" i="6"/>
  <c r="V453" i="6"/>
  <c r="V465" i="6"/>
  <c r="V21" i="6"/>
  <c r="V330" i="6"/>
  <c r="V170" i="6"/>
  <c r="V433" i="6"/>
  <c r="V344" i="6"/>
  <c r="V214" i="6"/>
  <c r="V100" i="6"/>
  <c r="V434" i="6"/>
  <c r="V300" i="6"/>
  <c r="V225" i="6"/>
  <c r="V111" i="6"/>
  <c r="V400" i="6"/>
  <c r="V202" i="6"/>
  <c r="V371" i="6"/>
  <c r="V264" i="6"/>
  <c r="V212" i="6"/>
  <c r="V127" i="6"/>
  <c r="V68" i="6"/>
  <c r="V429" i="6"/>
  <c r="V347" i="6"/>
  <c r="V304" i="6"/>
  <c r="V271" i="6"/>
  <c r="V230" i="6"/>
  <c r="V201" i="6"/>
  <c r="V162" i="6"/>
  <c r="V142" i="6"/>
  <c r="V108" i="6"/>
  <c r="V72" i="6"/>
  <c r="V34" i="6"/>
  <c r="V22" i="6"/>
  <c r="V282" i="6"/>
  <c r="V253" i="6"/>
  <c r="V325" i="6"/>
  <c r="V88" i="6"/>
  <c r="V232" i="6"/>
  <c r="V129" i="6"/>
  <c r="V242" i="6"/>
  <c r="V217" i="6"/>
  <c r="V351" i="6"/>
  <c r="V476" i="6"/>
  <c r="V441" i="6"/>
  <c r="V412" i="6"/>
  <c r="V401" i="6"/>
  <c r="V386" i="6"/>
  <c r="V485" i="6"/>
  <c r="V457" i="6"/>
  <c r="V421" i="6"/>
  <c r="V390" i="6"/>
  <c r="V28" i="6"/>
  <c r="V40" i="6"/>
  <c r="V55" i="6"/>
  <c r="V62" i="6"/>
  <c r="V86" i="6"/>
  <c r="V101" i="6"/>
  <c r="V118" i="6"/>
  <c r="V135" i="6"/>
  <c r="V143" i="6"/>
  <c r="V156" i="6"/>
  <c r="V177" i="6"/>
  <c r="V196" i="6"/>
  <c r="V209" i="6"/>
  <c r="V229" i="6"/>
  <c r="V249" i="6"/>
  <c r="V265" i="6"/>
  <c r="V281" i="6"/>
  <c r="V295" i="6"/>
  <c r="V307" i="6"/>
  <c r="V327" i="6"/>
  <c r="V349" i="6"/>
  <c r="V382" i="6"/>
  <c r="V393" i="6"/>
  <c r="V416" i="6"/>
  <c r="V443" i="6"/>
  <c r="V455" i="6"/>
  <c r="V350" i="6"/>
  <c r="V378" i="6"/>
  <c r="Y195" i="6"/>
  <c r="Y456" i="6"/>
  <c r="Y436" i="6"/>
  <c r="Y175" i="6"/>
  <c r="Y413" i="6"/>
  <c r="Y378" i="6"/>
  <c r="Y252" i="6"/>
  <c r="Y408" i="6"/>
  <c r="Y151" i="6"/>
  <c r="Y485" i="6"/>
  <c r="Y443" i="6"/>
  <c r="Y415" i="6"/>
  <c r="Y404" i="6"/>
  <c r="Y385" i="6"/>
  <c r="Y349" i="6"/>
  <c r="Y339" i="6"/>
  <c r="Y308" i="6"/>
  <c r="Y302" i="6"/>
  <c r="Y290" i="6"/>
  <c r="Y274" i="6"/>
  <c r="Y351" i="6"/>
  <c r="Y477" i="6"/>
  <c r="Y446" i="6"/>
  <c r="Y411" i="6"/>
  <c r="Y395" i="6"/>
  <c r="Y383" i="6"/>
  <c r="Y362" i="6"/>
  <c r="Y338" i="6"/>
  <c r="Y314" i="6"/>
  <c r="Y288" i="6"/>
  <c r="Y330" i="6"/>
  <c r="Y459" i="6"/>
  <c r="Y451" i="6"/>
  <c r="Y406" i="6"/>
  <c r="Y361" i="6"/>
  <c r="Y328" i="6"/>
  <c r="Y278" i="6"/>
  <c r="Y255" i="6"/>
  <c r="Y461" i="6"/>
  <c r="Y414" i="6"/>
  <c r="Y315" i="6"/>
  <c r="Y299" i="6"/>
  <c r="Y262" i="6"/>
  <c r="P12" i="4"/>
  <c r="P8" i="4"/>
  <c r="D17" i="4"/>
  <c r="E17" i="4"/>
  <c r="G26" i="4"/>
  <c r="F26" i="4"/>
  <c r="M11" i="4"/>
  <c r="M20" i="4"/>
  <c r="N20" i="4" s="1"/>
  <c r="R20" i="4" s="1"/>
  <c r="M10" i="4"/>
  <c r="D24" i="4"/>
  <c r="G27" i="4"/>
  <c r="F27" i="4"/>
  <c r="D18" i="4"/>
  <c r="E18" i="4"/>
  <c r="D28" i="4"/>
  <c r="E28" i="4"/>
  <c r="D21" i="4"/>
  <c r="E21" i="4"/>
  <c r="G25" i="4"/>
  <c r="F25" i="4"/>
  <c r="M16" i="4"/>
  <c r="N16" i="4" s="1"/>
  <c r="O16" i="4" s="1"/>
  <c r="M14" i="4"/>
  <c r="N14" i="4" s="1"/>
  <c r="R14" i="4" s="1"/>
  <c r="D19" i="4"/>
  <c r="E19" i="4"/>
  <c r="D23" i="4"/>
  <c r="E23" i="4"/>
  <c r="R12" i="4"/>
  <c r="T12" i="4"/>
  <c r="U12" i="4"/>
  <c r="R8" i="4"/>
  <c r="T8" i="4"/>
  <c r="AA195" i="6"/>
  <c r="AA456" i="6"/>
  <c r="AA433" i="6"/>
  <c r="AA157" i="6"/>
  <c r="AA425" i="6"/>
  <c r="AA475" i="6"/>
  <c r="AA363" i="6"/>
  <c r="V195" i="6"/>
  <c r="V456" i="6"/>
  <c r="V157" i="6"/>
  <c r="V337" i="6"/>
  <c r="V175" i="6"/>
  <c r="V423" i="6"/>
  <c r="V413" i="6"/>
  <c r="V480" i="6"/>
  <c r="V414" i="6"/>
  <c r="V369" i="6"/>
  <c r="V340" i="6"/>
  <c r="V316" i="6"/>
  <c r="V299" i="6"/>
  <c r="V227" i="6"/>
  <c r="V208" i="6"/>
  <c r="V148" i="6"/>
  <c r="V132" i="6"/>
  <c r="V119" i="6"/>
  <c r="V98" i="6"/>
  <c r="V50" i="6"/>
  <c r="V20" i="6"/>
  <c r="V466" i="6"/>
  <c r="V417" i="6"/>
  <c r="V368" i="6"/>
  <c r="V346" i="6"/>
  <c r="V314" i="6"/>
  <c r="V296" i="6"/>
  <c r="V270" i="6"/>
  <c r="V260" i="6"/>
  <c r="V237" i="6"/>
  <c r="V199" i="6"/>
  <c r="V189" i="6"/>
  <c r="V174" i="6"/>
  <c r="V140" i="6"/>
  <c r="V103" i="6"/>
  <c r="V79" i="6"/>
  <c r="V59" i="6"/>
  <c r="V35" i="6"/>
  <c r="V357" i="6"/>
  <c r="V294" i="6"/>
  <c r="V248" i="6"/>
  <c r="V213" i="6"/>
  <c r="V192" i="6"/>
  <c r="V124" i="6"/>
  <c r="V75" i="6"/>
  <c r="V25" i="6"/>
  <c r="V355" i="6"/>
  <c r="V425" i="6"/>
  <c r="V460" i="6"/>
  <c r="V363" i="6"/>
  <c r="V447" i="6"/>
  <c r="V474" i="6"/>
  <c r="V403" i="6"/>
  <c r="V358" i="6"/>
  <c r="V338" i="6"/>
  <c r="V313" i="6"/>
  <c r="V292" i="6"/>
  <c r="V219" i="6"/>
  <c r="V198" i="6"/>
  <c r="V146" i="6"/>
  <c r="V130" i="6"/>
  <c r="V107" i="6"/>
  <c r="V94" i="6"/>
  <c r="V39" i="6"/>
  <c r="V487" i="6"/>
  <c r="V462" i="6"/>
  <c r="V411" i="6"/>
  <c r="V364" i="6"/>
  <c r="V331" i="6"/>
  <c r="V309" i="6"/>
  <c r="V286" i="6"/>
  <c r="V268" i="6"/>
  <c r="V250" i="6"/>
  <c r="V235" i="6"/>
  <c r="V194" i="6"/>
  <c r="V183" i="6"/>
  <c r="V171" i="6"/>
  <c r="V123" i="6"/>
  <c r="V93" i="6"/>
  <c r="V71" i="6"/>
  <c r="V52" i="6"/>
  <c r="V30" i="6"/>
  <c r="V343" i="6"/>
  <c r="V277" i="6"/>
  <c r="V236" i="6"/>
  <c r="V211" i="6"/>
  <c r="V172" i="6"/>
  <c r="V113" i="6"/>
  <c r="V65" i="6"/>
  <c r="V477" i="6"/>
  <c r="W380" i="6"/>
  <c r="W475" i="6"/>
  <c r="W442" i="6"/>
  <c r="W94" i="6"/>
  <c r="W90" i="6"/>
  <c r="W253" i="6"/>
  <c r="W63" i="6"/>
  <c r="W154" i="6"/>
  <c r="W58" i="6"/>
  <c r="W217" i="6"/>
  <c r="W263" i="6"/>
  <c r="W232" i="6"/>
  <c r="W183" i="6"/>
  <c r="W48" i="6"/>
  <c r="W19" i="6"/>
  <c r="W31" i="6"/>
  <c r="W59" i="6"/>
  <c r="W109" i="6"/>
  <c r="W460" i="6"/>
  <c r="W92" i="6"/>
  <c r="W187" i="6"/>
  <c r="W93" i="6"/>
  <c r="W50" i="6"/>
  <c r="W413" i="6"/>
  <c r="W33" i="6"/>
  <c r="W285" i="6"/>
  <c r="W42" i="6"/>
  <c r="W83" i="6"/>
  <c r="W447" i="6"/>
  <c r="W222" i="6"/>
  <c r="W218" i="6"/>
  <c r="W119" i="6"/>
  <c r="W30" i="6"/>
  <c r="W24" i="6"/>
  <c r="W65" i="6"/>
  <c r="W132" i="6"/>
  <c r="W271" i="6"/>
  <c r="W374" i="6"/>
  <c r="W379" i="6"/>
  <c r="W257" i="6"/>
  <c r="Z374" i="6"/>
  <c r="Z444" i="6"/>
  <c r="Z257" i="6"/>
  <c r="Z472" i="6"/>
  <c r="Z74" i="6"/>
  <c r="Z359" i="6"/>
  <c r="W195" i="6"/>
  <c r="W74" i="6"/>
  <c r="W359" i="6"/>
  <c r="V379" i="6"/>
  <c r="V472" i="6"/>
  <c r="V473" i="6"/>
  <c r="Z375" i="6"/>
  <c r="Z373" i="6"/>
  <c r="Z471" i="6"/>
  <c r="AA359" i="6"/>
  <c r="Z73" i="6"/>
  <c r="U375" i="6"/>
  <c r="Z376" i="6"/>
  <c r="V380" i="6"/>
  <c r="AA472" i="6"/>
  <c r="AA473" i="6"/>
  <c r="U195" i="6"/>
  <c r="U73" i="6"/>
  <c r="U471" i="6"/>
  <c r="D26" i="4"/>
  <c r="Z380" i="6"/>
  <c r="Z195" i="6"/>
  <c r="AA470" i="6"/>
  <c r="AA380" i="6"/>
  <c r="AA379" i="6"/>
  <c r="AA257" i="6"/>
  <c r="AA374" i="6"/>
  <c r="AA438" i="6"/>
  <c r="AA337" i="6"/>
  <c r="AA179" i="6"/>
  <c r="AA463" i="6"/>
  <c r="AA227" i="6"/>
  <c r="AA471" i="6"/>
  <c r="V257" i="6"/>
  <c r="V374" i="6"/>
  <c r="V359" i="6"/>
  <c r="V475" i="6"/>
  <c r="V179" i="6"/>
  <c r="V463" i="6"/>
  <c r="V471" i="6"/>
  <c r="U367" i="6"/>
  <c r="U74" i="6"/>
  <c r="U376" i="6"/>
  <c r="U359" i="6"/>
  <c r="U425" i="6"/>
  <c r="U475" i="6"/>
  <c r="U363" i="6"/>
  <c r="U176" i="6"/>
  <c r="U463" i="6"/>
  <c r="U470" i="6"/>
  <c r="U472" i="6"/>
  <c r="U444" i="6"/>
  <c r="U396" i="6"/>
  <c r="W373" i="6"/>
  <c r="W376" i="6"/>
  <c r="W444" i="6"/>
  <c r="W473" i="6"/>
  <c r="W471" i="6"/>
  <c r="W472" i="6"/>
  <c r="W470" i="6"/>
  <c r="W375" i="6"/>
  <c r="W73" i="6"/>
  <c r="W425" i="6"/>
  <c r="W433" i="6"/>
  <c r="W157" i="6"/>
  <c r="W363" i="6"/>
  <c r="W175" i="6"/>
  <c r="W112" i="6"/>
  <c r="W22" i="6"/>
  <c r="W226" i="6"/>
  <c r="W91" i="6"/>
  <c r="W81" i="6"/>
  <c r="W25" i="6"/>
  <c r="W125" i="6"/>
  <c r="W164" i="6"/>
  <c r="W208" i="6"/>
  <c r="W36" i="6"/>
  <c r="W163" i="6"/>
  <c r="U373" i="6"/>
  <c r="U374" i="6"/>
  <c r="Z379" i="6"/>
  <c r="U257" i="6"/>
  <c r="U379" i="6"/>
  <c r="Y367" i="6"/>
  <c r="Y257" i="6"/>
  <c r="Y444" i="6"/>
  <c r="Y373" i="6"/>
  <c r="Y375" i="6"/>
  <c r="Y74" i="6"/>
  <c r="Y73" i="6"/>
  <c r="Y396" i="6"/>
  <c r="Y470" i="6"/>
  <c r="Y376" i="6"/>
  <c r="Y473" i="6"/>
  <c r="Y380" i="6"/>
  <c r="Y374" i="6"/>
  <c r="Y472" i="6"/>
  <c r="Y379" i="6"/>
  <c r="Y471" i="6"/>
  <c r="V470" i="6"/>
  <c r="V376" i="6"/>
  <c r="V396" i="6"/>
  <c r="V444" i="6"/>
  <c r="V373" i="6"/>
  <c r="V375" i="6"/>
  <c r="V74" i="6"/>
  <c r="V73" i="6"/>
  <c r="AA73" i="6"/>
  <c r="AA74" i="6"/>
  <c r="AA375" i="6"/>
  <c r="AA373" i="6"/>
  <c r="U473" i="6"/>
  <c r="AA444" i="6"/>
  <c r="AA376" i="6"/>
  <c r="U380" i="6"/>
  <c r="AA367" i="6"/>
  <c r="AA396" i="6"/>
  <c r="AA427" i="6"/>
  <c r="Z428" i="6"/>
  <c r="Z367" i="6"/>
  <c r="Z258" i="6"/>
  <c r="Z445" i="6"/>
  <c r="Z427" i="6"/>
  <c r="Z396" i="6"/>
  <c r="W367" i="6"/>
  <c r="W396" i="6"/>
  <c r="V428" i="6"/>
  <c r="V367" i="6"/>
  <c r="Y427" i="6"/>
  <c r="V427" i="6"/>
  <c r="V445" i="6"/>
  <c r="E6" i="6"/>
  <c r="X195" i="6" s="1"/>
  <c r="V258" i="6"/>
  <c r="Y397" i="6"/>
  <c r="Y445" i="6"/>
  <c r="Y428" i="6"/>
  <c r="Y258" i="6"/>
  <c r="U397" i="6"/>
  <c r="U445" i="6"/>
  <c r="U427" i="6"/>
  <c r="U428" i="6"/>
  <c r="U258" i="6"/>
  <c r="AA397" i="6"/>
  <c r="AA258" i="6"/>
  <c r="AA445" i="6"/>
  <c r="AA428" i="6"/>
  <c r="W397" i="6"/>
  <c r="W258" i="6"/>
  <c r="W427" i="6"/>
  <c r="W445" i="6"/>
  <c r="W428" i="6"/>
  <c r="Z397" i="6"/>
  <c r="V397" i="6"/>
  <c r="F22" i="4" l="1"/>
  <c r="P13" i="4"/>
  <c r="N11" i="4"/>
  <c r="R11" i="4" s="1"/>
  <c r="N10" i="4"/>
  <c r="R10" i="4" s="1"/>
  <c r="O13" i="4"/>
  <c r="T13" i="4"/>
  <c r="S8" i="4"/>
  <c r="S12" i="4"/>
  <c r="W8" i="4"/>
  <c r="W12" i="4"/>
  <c r="Q8" i="4"/>
  <c r="Q12" i="4"/>
  <c r="P14" i="4"/>
  <c r="S14" i="4" s="1"/>
  <c r="P16" i="4"/>
  <c r="P20" i="4"/>
  <c r="Q20" i="4" s="1"/>
  <c r="T14" i="4"/>
  <c r="W14" i="4" s="1"/>
  <c r="T16" i="4"/>
  <c r="T20" i="4"/>
  <c r="W20" i="4" s="1"/>
  <c r="G19" i="4"/>
  <c r="F19" i="4"/>
  <c r="I27" i="4"/>
  <c r="H27" i="4"/>
  <c r="R16" i="4"/>
  <c r="G28" i="4"/>
  <c r="F28" i="4"/>
  <c r="G18" i="4"/>
  <c r="F18" i="4"/>
  <c r="I26" i="4"/>
  <c r="H26" i="4"/>
  <c r="G23" i="4"/>
  <c r="F23" i="4"/>
  <c r="I22" i="4"/>
  <c r="H22" i="4"/>
  <c r="G24" i="4"/>
  <c r="F24" i="4"/>
  <c r="G17" i="4"/>
  <c r="F17" i="4"/>
  <c r="I25" i="4"/>
  <c r="H25" i="4"/>
  <c r="G21" i="4"/>
  <c r="F21" i="4"/>
  <c r="X397" i="6"/>
  <c r="AB397" i="6" s="1"/>
  <c r="AB195" i="6"/>
  <c r="F195" i="6" s="1"/>
  <c r="X428" i="6"/>
  <c r="AB428" i="6" s="1"/>
  <c r="X367" i="6"/>
  <c r="AB367" i="6" s="1"/>
  <c r="X258" i="6"/>
  <c r="AB258" i="6" s="1"/>
  <c r="X445" i="6"/>
  <c r="AB445" i="6" s="1"/>
  <c r="X427" i="6"/>
  <c r="AB427" i="6" s="1"/>
  <c r="X396" i="6"/>
  <c r="AB396" i="6" s="1"/>
  <c r="X472" i="6"/>
  <c r="AB472" i="6" s="1"/>
  <c r="X257" i="6"/>
  <c r="AB257" i="6" s="1"/>
  <c r="X471" i="6"/>
  <c r="AB471" i="6" s="1"/>
  <c r="X379" i="6"/>
  <c r="AB379" i="6" s="1"/>
  <c r="X470" i="6"/>
  <c r="AB470" i="6" s="1"/>
  <c r="X380" i="6"/>
  <c r="AB380" i="6" s="1"/>
  <c r="X374" i="6"/>
  <c r="AB374" i="6" s="1"/>
  <c r="X375" i="6"/>
  <c r="AB375" i="6" s="1"/>
  <c r="F375" i="6" s="1"/>
  <c r="X473" i="6"/>
  <c r="AB473" i="6" s="1"/>
  <c r="X376" i="6"/>
  <c r="AB376" i="6" s="1"/>
  <c r="X444" i="6"/>
  <c r="AB444" i="6" s="1"/>
  <c r="X373" i="6"/>
  <c r="AB373" i="6" s="1"/>
  <c r="X74" i="6"/>
  <c r="AB74" i="6" s="1"/>
  <c r="X73" i="6"/>
  <c r="AB73" i="6" s="1"/>
  <c r="X193" i="6"/>
  <c r="AB193" i="6" s="1"/>
  <c r="X200" i="6"/>
  <c r="AB200" i="6" s="1"/>
  <c r="X487" i="6"/>
  <c r="AB487" i="6" s="1"/>
  <c r="X449" i="6"/>
  <c r="AB449" i="6" s="1"/>
  <c r="X98" i="6"/>
  <c r="AB98" i="6" s="1"/>
  <c r="X482" i="6"/>
  <c r="AB482" i="6" s="1"/>
  <c r="X153" i="6"/>
  <c r="AB153" i="6" s="1"/>
  <c r="X155" i="6"/>
  <c r="AB155" i="6" s="1"/>
  <c r="X329" i="6"/>
  <c r="AB329" i="6" s="1"/>
  <c r="X425" i="6"/>
  <c r="AB425" i="6" s="1"/>
  <c r="X208" i="6"/>
  <c r="AB208" i="6" s="1"/>
  <c r="X20" i="6"/>
  <c r="AB20" i="6" s="1"/>
  <c r="X460" i="6"/>
  <c r="AB460" i="6" s="1"/>
  <c r="X457" i="6"/>
  <c r="AB457" i="6" s="1"/>
  <c r="X66" i="6"/>
  <c r="AB66" i="6" s="1"/>
  <c r="X259" i="6"/>
  <c r="AB259" i="6" s="1"/>
  <c r="X304" i="6"/>
  <c r="AB304" i="6" s="1"/>
  <c r="X409" i="6"/>
  <c r="AB409" i="6" s="1"/>
  <c r="X147" i="6"/>
  <c r="AB147" i="6" s="1"/>
  <c r="X161" i="6"/>
  <c r="AB161" i="6" s="1"/>
  <c r="X86" i="6"/>
  <c r="AB86" i="6" s="1"/>
  <c r="X252" i="6"/>
  <c r="AB252" i="6" s="1"/>
  <c r="X433" i="6"/>
  <c r="AB433" i="6" s="1"/>
  <c r="X481" i="6"/>
  <c r="AB481" i="6" s="1"/>
  <c r="X145" i="6"/>
  <c r="AB145" i="6" s="1"/>
  <c r="X244" i="6"/>
  <c r="AB244" i="6" s="1"/>
  <c r="X83" i="6"/>
  <c r="AB83" i="6" s="1"/>
  <c r="X128" i="6"/>
  <c r="AB128" i="6" s="1"/>
  <c r="X264" i="6"/>
  <c r="AB264" i="6" s="1"/>
  <c r="X459" i="6"/>
  <c r="AB459" i="6" s="1"/>
  <c r="X248" i="6"/>
  <c r="AB248" i="6" s="1"/>
  <c r="X351" i="6"/>
  <c r="AB351" i="6" s="1"/>
  <c r="X342" i="6"/>
  <c r="AB342" i="6" s="1"/>
  <c r="X383" i="6"/>
  <c r="AB383" i="6" s="1"/>
  <c r="X84" i="6"/>
  <c r="AB84" i="6" s="1"/>
  <c r="X401" i="6"/>
  <c r="AB401" i="6" s="1"/>
  <c r="X40" i="6"/>
  <c r="AB40" i="6" s="1"/>
  <c r="X76" i="6"/>
  <c r="AB76" i="6" s="1"/>
  <c r="X214" i="6"/>
  <c r="AB214" i="6" s="1"/>
  <c r="X412" i="6"/>
  <c r="AB412" i="6" s="1"/>
  <c r="X183" i="6"/>
  <c r="AB183" i="6" s="1"/>
  <c r="X287" i="6"/>
  <c r="AB287" i="6" s="1"/>
  <c r="X72" i="6"/>
  <c r="AB72" i="6" s="1"/>
  <c r="X364" i="6"/>
  <c r="AB364" i="6" s="1"/>
  <c r="X360" i="6"/>
  <c r="AB360" i="6" s="1"/>
  <c r="X369" i="6"/>
  <c r="AB369" i="6" s="1"/>
  <c r="X132" i="6"/>
  <c r="AB132" i="6" s="1"/>
  <c r="X289" i="6"/>
  <c r="AB289" i="6" s="1"/>
  <c r="X39" i="6"/>
  <c r="AB39" i="6" s="1"/>
  <c r="X243" i="6"/>
  <c r="AB243" i="6" s="1"/>
  <c r="X111" i="6"/>
  <c r="AB111" i="6" s="1"/>
  <c r="X165" i="6"/>
  <c r="AB165" i="6" s="1"/>
  <c r="X240" i="6"/>
  <c r="AB240" i="6" s="1"/>
  <c r="X108" i="6"/>
  <c r="AB108" i="6" s="1"/>
  <c r="X215" i="6"/>
  <c r="AB215" i="6" s="1"/>
  <c r="X404" i="6"/>
  <c r="AB404" i="6" s="1"/>
  <c r="X297" i="6"/>
  <c r="AB297" i="6" s="1"/>
  <c r="X442" i="6"/>
  <c r="AB442" i="6" s="1"/>
  <c r="X408" i="6"/>
  <c r="AB408" i="6" s="1"/>
  <c r="X455" i="6"/>
  <c r="AB455" i="6" s="1"/>
  <c r="X34" i="6"/>
  <c r="AB34" i="6" s="1"/>
  <c r="X187" i="6"/>
  <c r="AB187" i="6" s="1"/>
  <c r="X461" i="6"/>
  <c r="AB461" i="6" s="1"/>
  <c r="X231" i="6"/>
  <c r="AB231" i="6" s="1"/>
  <c r="X274" i="6"/>
  <c r="AB274" i="6" s="1"/>
  <c r="X138" i="6"/>
  <c r="AB138" i="6" s="1"/>
  <c r="X206" i="6"/>
  <c r="AB206" i="6" s="1"/>
  <c r="X315" i="6"/>
  <c r="AB315" i="6" s="1"/>
  <c r="X387" i="6"/>
  <c r="AB387" i="6" s="1"/>
  <c r="X389" i="6"/>
  <c r="AB389" i="6" s="1"/>
  <c r="X55" i="6"/>
  <c r="AB55" i="6" s="1"/>
  <c r="X42" i="6"/>
  <c r="AB42" i="6" s="1"/>
  <c r="X303" i="6"/>
  <c r="AB303" i="6" s="1"/>
  <c r="X294" i="6"/>
  <c r="AB294" i="6" s="1"/>
  <c r="X119" i="6"/>
  <c r="AB119" i="6" s="1"/>
  <c r="X137" i="6"/>
  <c r="AB137" i="6" s="1"/>
  <c r="X394" i="6"/>
  <c r="AB394" i="6" s="1"/>
  <c r="X234" i="6"/>
  <c r="AB234" i="6" s="1"/>
  <c r="X279" i="6"/>
  <c r="AB279" i="6" s="1"/>
  <c r="X146" i="6"/>
  <c r="AB146" i="6" s="1"/>
  <c r="X203" i="6"/>
  <c r="AB203" i="6" s="1"/>
  <c r="X484" i="6"/>
  <c r="AB484" i="6" s="1"/>
  <c r="X322" i="6"/>
  <c r="AB322" i="6" s="1"/>
  <c r="X381" i="6"/>
  <c r="AB381" i="6" s="1"/>
  <c r="X330" i="6"/>
  <c r="AB330" i="6" s="1"/>
  <c r="X194" i="6"/>
  <c r="AB194" i="6" s="1"/>
  <c r="X260" i="6"/>
  <c r="AB260" i="6" s="1"/>
  <c r="X356" i="6"/>
  <c r="AB356" i="6" s="1"/>
  <c r="X196" i="6"/>
  <c r="AB196" i="6" s="1"/>
  <c r="X311" i="6"/>
  <c r="AB311" i="6" s="1"/>
  <c r="X102" i="6"/>
  <c r="AB102" i="6" s="1"/>
  <c r="X85" i="6"/>
  <c r="AB85" i="6" s="1"/>
  <c r="X272" i="6"/>
  <c r="AB272" i="6" s="1"/>
  <c r="X275" i="6"/>
  <c r="AB275" i="6" s="1"/>
  <c r="X69" i="6"/>
  <c r="AB69" i="6" s="1"/>
  <c r="X101" i="6"/>
  <c r="AB101" i="6" s="1"/>
  <c r="X398" i="6"/>
  <c r="AB398" i="6" s="1"/>
  <c r="X430" i="6"/>
  <c r="AB430" i="6" s="1"/>
  <c r="X476" i="6"/>
  <c r="AB476" i="6" s="1"/>
  <c r="X250" i="6"/>
  <c r="AB250" i="6" s="1"/>
  <c r="X41" i="6"/>
  <c r="AB41" i="6" s="1"/>
  <c r="X363" i="6"/>
  <c r="AB363" i="6" s="1"/>
  <c r="X273" i="6"/>
  <c r="AB273" i="6" s="1"/>
  <c r="X434" i="6"/>
  <c r="AB434" i="6" s="1"/>
  <c r="X479" i="6"/>
  <c r="AB479" i="6" s="1"/>
  <c r="X61" i="6"/>
  <c r="AB61" i="6" s="1"/>
  <c r="X107" i="6"/>
  <c r="AB107" i="6" s="1"/>
  <c r="X172" i="6"/>
  <c r="AB172" i="6" s="1"/>
  <c r="X285" i="6"/>
  <c r="AB285" i="6" s="1"/>
  <c r="X290" i="6"/>
  <c r="AB290" i="6" s="1"/>
  <c r="X59" i="6"/>
  <c r="AB59" i="6" s="1"/>
  <c r="X88" i="6"/>
  <c r="AB88" i="6" s="1"/>
  <c r="X263" i="6"/>
  <c r="AB263" i="6" s="1"/>
  <c r="X143" i="6"/>
  <c r="AB143" i="6" s="1"/>
  <c r="X368" i="6"/>
  <c r="AB368" i="6" s="1"/>
  <c r="X485" i="6"/>
  <c r="AB485" i="6" s="1"/>
  <c r="X68" i="6"/>
  <c r="AB68" i="6" s="1"/>
  <c r="X419" i="6"/>
  <c r="AB419" i="6" s="1"/>
  <c r="X438" i="6"/>
  <c r="AB438" i="6" s="1"/>
  <c r="X486" i="6"/>
  <c r="AB486" i="6" s="1"/>
  <c r="X104" i="6"/>
  <c r="AB104" i="6" s="1"/>
  <c r="X265" i="6"/>
  <c r="AB265" i="6" s="1"/>
  <c r="X144" i="6"/>
  <c r="AB144" i="6" s="1"/>
  <c r="X38" i="6"/>
  <c r="AB38" i="6" s="1"/>
  <c r="X209" i="6"/>
  <c r="AB209" i="6" s="1"/>
  <c r="X325" i="6"/>
  <c r="AB325" i="6" s="1"/>
  <c r="X317" i="6"/>
  <c r="AB317" i="6" s="1"/>
  <c r="X333" i="6"/>
  <c r="AB333" i="6" s="1"/>
  <c r="X483" i="6"/>
  <c r="AB483" i="6" s="1"/>
  <c r="X424" i="6"/>
  <c r="AB424" i="6" s="1"/>
  <c r="X65" i="6"/>
  <c r="AB65" i="6" s="1"/>
  <c r="X382" i="6"/>
  <c r="AB382" i="6" s="1"/>
  <c r="X278" i="6"/>
  <c r="AB278" i="6" s="1"/>
  <c r="X31" i="6"/>
  <c r="AB31" i="6" s="1"/>
  <c r="X335" i="6"/>
  <c r="AB335" i="6" s="1"/>
  <c r="X113" i="6"/>
  <c r="AB113" i="6" s="1"/>
  <c r="X327" i="6"/>
  <c r="AB327" i="6" s="1"/>
  <c r="X44" i="6"/>
  <c r="AB44" i="6" s="1"/>
  <c r="X431" i="6"/>
  <c r="AB431" i="6" s="1"/>
  <c r="X466" i="6"/>
  <c r="AB466" i="6" s="1"/>
  <c r="X207" i="6"/>
  <c r="AB207" i="6" s="1"/>
  <c r="X332" i="6"/>
  <c r="AB332" i="6" s="1"/>
  <c r="X168" i="6"/>
  <c r="AB168" i="6" s="1"/>
  <c r="X160" i="6"/>
  <c r="AB160" i="6" s="1"/>
  <c r="X308" i="6"/>
  <c r="AB308" i="6" s="1"/>
  <c r="X57" i="6"/>
  <c r="AB57" i="6" s="1"/>
  <c r="X283" i="6"/>
  <c r="AB283" i="6" s="1"/>
  <c r="X33" i="6"/>
  <c r="AB33" i="6" s="1"/>
  <c r="X157" i="6"/>
  <c r="AB157" i="6" s="1"/>
  <c r="X388" i="6"/>
  <c r="AB388" i="6" s="1"/>
  <c r="X415" i="6"/>
  <c r="AB415" i="6" s="1"/>
  <c r="X29" i="6"/>
  <c r="AB29" i="6" s="1"/>
  <c r="X452" i="6"/>
  <c r="AB452" i="6" s="1"/>
  <c r="X134" i="6"/>
  <c r="AB134" i="6" s="1"/>
  <c r="X402" i="6"/>
  <c r="AB402" i="6" s="1"/>
  <c r="X188" i="6"/>
  <c r="AB188" i="6" s="1"/>
  <c r="X237" i="6"/>
  <c r="AB237" i="6" s="1"/>
  <c r="X298" i="6"/>
  <c r="AB298" i="6" s="1"/>
  <c r="X182" i="6"/>
  <c r="AB182" i="6" s="1"/>
  <c r="X313" i="6"/>
  <c r="AB313" i="6" s="1"/>
  <c r="X350" i="6"/>
  <c r="AB350" i="6" s="1"/>
  <c r="X142" i="6"/>
  <c r="AB142" i="6" s="1"/>
  <c r="X436" i="6"/>
  <c r="AB436" i="6" s="1"/>
  <c r="X54" i="6"/>
  <c r="AB54" i="6" s="1"/>
  <c r="X255" i="6"/>
  <c r="AB255" i="6" s="1"/>
  <c r="X100" i="6"/>
  <c r="AB100" i="6" s="1"/>
  <c r="X405" i="6"/>
  <c r="AB405" i="6" s="1"/>
  <c r="X344" i="6"/>
  <c r="AB344" i="6" s="1"/>
  <c r="X448" i="6"/>
  <c r="AB448" i="6" s="1"/>
  <c r="X239" i="6"/>
  <c r="AB239" i="6" s="1"/>
  <c r="X92" i="6"/>
  <c r="AB92" i="6" s="1"/>
  <c r="X174" i="6"/>
  <c r="AB174" i="6" s="1"/>
  <c r="X184" i="6"/>
  <c r="AB184" i="6" s="1"/>
  <c r="X110" i="6"/>
  <c r="AB110" i="6" s="1"/>
  <c r="X229" i="6"/>
  <c r="AB229" i="6" s="1"/>
  <c r="X253" i="6"/>
  <c r="AB253" i="6" s="1"/>
  <c r="X467" i="6"/>
  <c r="AB467" i="6" s="1"/>
  <c r="X251" i="6"/>
  <c r="AB251" i="6" s="1"/>
  <c r="X256" i="6"/>
  <c r="AB256" i="6" s="1"/>
  <c r="X71" i="6"/>
  <c r="AB71" i="6" s="1"/>
  <c r="X93" i="6"/>
  <c r="AB93" i="6" s="1"/>
  <c r="X347" i="6"/>
  <c r="AB347" i="6" s="1"/>
  <c r="X465" i="6"/>
  <c r="AB465" i="6" s="1"/>
  <c r="X246" i="6"/>
  <c r="AB246" i="6" s="1"/>
  <c r="X99" i="6"/>
  <c r="AB99" i="6" s="1"/>
  <c r="X149" i="6"/>
  <c r="AB149" i="6" s="1"/>
  <c r="X357" i="6"/>
  <c r="AB357" i="6" s="1"/>
  <c r="X262" i="6"/>
  <c r="AB262" i="6" s="1"/>
  <c r="X410" i="6"/>
  <c r="AB410" i="6" s="1"/>
  <c r="X391" i="6"/>
  <c r="AB391" i="6" s="1"/>
  <c r="X51" i="6"/>
  <c r="AB51" i="6" s="1"/>
  <c r="X319" i="6"/>
  <c r="AB319" i="6" s="1"/>
  <c r="X352" i="6"/>
  <c r="AB352" i="6" s="1"/>
  <c r="X52" i="6"/>
  <c r="AB52" i="6" s="1"/>
  <c r="X233" i="6"/>
  <c r="AB233" i="6" s="1"/>
  <c r="X136" i="6"/>
  <c r="AB136" i="6" s="1"/>
  <c r="X135" i="6"/>
  <c r="AB135" i="6" s="1"/>
  <c r="X316" i="6"/>
  <c r="AB316" i="6" s="1"/>
  <c r="X336" i="6"/>
  <c r="AB336" i="6" s="1"/>
  <c r="X124" i="6"/>
  <c r="AB124" i="6" s="1"/>
  <c r="X171" i="6"/>
  <c r="AB171" i="6" s="1"/>
  <c r="X235" i="6"/>
  <c r="AB235" i="6" s="1"/>
  <c r="X326" i="6"/>
  <c r="AB326" i="6" s="1"/>
  <c r="X126" i="6"/>
  <c r="AB126" i="6" s="1"/>
  <c r="X173" i="6"/>
  <c r="AB173" i="6" s="1"/>
  <c r="X70" i="6"/>
  <c r="AB70" i="6" s="1"/>
  <c r="X150" i="6"/>
  <c r="AB150" i="6" s="1"/>
  <c r="X341" i="6"/>
  <c r="AB341" i="6" s="1"/>
  <c r="X407" i="6"/>
  <c r="AB407" i="6" s="1"/>
  <c r="X25" i="6"/>
  <c r="AB25" i="6" s="1"/>
  <c r="X468" i="6"/>
  <c r="AB468" i="6" s="1"/>
  <c r="X192" i="6"/>
  <c r="AB192" i="6" s="1"/>
  <c r="X176" i="6"/>
  <c r="AB176" i="6" s="1"/>
  <c r="X463" i="6"/>
  <c r="AB463" i="6" s="1"/>
  <c r="X223" i="6"/>
  <c r="AB223" i="6" s="1"/>
  <c r="X440" i="6"/>
  <c r="AB440" i="6" s="1"/>
  <c r="X266" i="6"/>
  <c r="AB266" i="6" s="1"/>
  <c r="X154" i="6"/>
  <c r="AB154" i="6" s="1"/>
  <c r="X106" i="6"/>
  <c r="AB106" i="6" s="1"/>
  <c r="X354" i="6"/>
  <c r="AB354" i="6" s="1"/>
  <c r="X23" i="6"/>
  <c r="AB23" i="6" s="1"/>
  <c r="X453" i="6"/>
  <c r="AB453" i="6" s="1"/>
  <c r="X245" i="6"/>
  <c r="AB245" i="6" s="1"/>
  <c r="X377" i="6"/>
  <c r="AB377" i="6" s="1"/>
  <c r="X441" i="6"/>
  <c r="AB441" i="6" s="1"/>
  <c r="X177" i="6"/>
  <c r="AB177" i="6" s="1"/>
  <c r="X127" i="6"/>
  <c r="AB127" i="6" s="1"/>
  <c r="X451" i="6"/>
  <c r="AB451" i="6" s="1"/>
  <c r="X456" i="6"/>
  <c r="AB456" i="6" s="1"/>
  <c r="X216" i="6"/>
  <c r="AB216" i="6" s="1"/>
  <c r="X35" i="6"/>
  <c r="AB35" i="6" s="1"/>
  <c r="X191" i="6"/>
  <c r="AB191" i="6" s="1"/>
  <c r="X268" i="6"/>
  <c r="AB268" i="6" s="1"/>
  <c r="X276" i="6"/>
  <c r="AB276" i="6" s="1"/>
  <c r="X390" i="6"/>
  <c r="AB390" i="6" s="1"/>
  <c r="X306" i="6"/>
  <c r="AB306" i="6" s="1"/>
  <c r="X348" i="6"/>
  <c r="AB348" i="6" s="1"/>
  <c r="X411" i="6"/>
  <c r="AB411" i="6" s="1"/>
  <c r="X421" i="6"/>
  <c r="AB421" i="6" s="1"/>
  <c r="X378" i="6"/>
  <c r="AB378" i="6" s="1"/>
  <c r="X167" i="6"/>
  <c r="AB167" i="6" s="1"/>
  <c r="X60" i="6"/>
  <c r="AB60" i="6" s="1"/>
  <c r="X247" i="6"/>
  <c r="AB247" i="6" s="1"/>
  <c r="X90" i="6"/>
  <c r="AB90" i="6" s="1"/>
  <c r="X249" i="6"/>
  <c r="AB249" i="6" s="1"/>
  <c r="X28" i="6"/>
  <c r="AB28" i="6" s="1"/>
  <c r="X269" i="6"/>
  <c r="AB269" i="6" s="1"/>
  <c r="X296" i="6"/>
  <c r="AB296" i="6" s="1"/>
  <c r="X454" i="6"/>
  <c r="AB454" i="6" s="1"/>
  <c r="X426" i="6"/>
  <c r="AB426" i="6" s="1"/>
  <c r="X139" i="6"/>
  <c r="AB139" i="6" s="1"/>
  <c r="X416" i="6"/>
  <c r="AB416" i="6" s="1"/>
  <c r="X362" i="6"/>
  <c r="AB362" i="6" s="1"/>
  <c r="X63" i="6"/>
  <c r="AB63" i="6" s="1"/>
  <c r="X217" i="6"/>
  <c r="AB217" i="6" s="1"/>
  <c r="X156" i="6"/>
  <c r="AB156" i="6" s="1"/>
  <c r="X227" i="6"/>
  <c r="AB227" i="6" s="1"/>
  <c r="X27" i="6"/>
  <c r="AB27" i="6" s="1"/>
  <c r="X328" i="6"/>
  <c r="AB328" i="6" s="1"/>
  <c r="X337" i="6"/>
  <c r="AB337" i="6" s="1"/>
  <c r="X439" i="6"/>
  <c r="AB439" i="6" s="1"/>
  <c r="X94" i="6"/>
  <c r="AB94" i="6" s="1"/>
  <c r="X300" i="6"/>
  <c r="AB300" i="6" s="1"/>
  <c r="X30" i="6"/>
  <c r="AB30" i="6" s="1"/>
  <c r="X301" i="6"/>
  <c r="AB301" i="6" s="1"/>
  <c r="X56" i="6"/>
  <c r="AB56" i="6" s="1"/>
  <c r="X291" i="6"/>
  <c r="AB291" i="6" s="1"/>
  <c r="X358" i="6"/>
  <c r="AB358" i="6" s="1"/>
  <c r="X58" i="6"/>
  <c r="AB58" i="6" s="1"/>
  <c r="X469" i="6"/>
  <c r="AB469" i="6" s="1"/>
  <c r="X112" i="6"/>
  <c r="AB112" i="6" s="1"/>
  <c r="X228" i="6"/>
  <c r="AB228" i="6" s="1"/>
  <c r="X48" i="6"/>
  <c r="AB48" i="6" s="1"/>
  <c r="X238" i="6"/>
  <c r="AB238" i="6" s="1"/>
  <c r="X307" i="6"/>
  <c r="AB307" i="6" s="1"/>
  <c r="X353" i="6"/>
  <c r="AB353" i="6" s="1"/>
  <c r="X443" i="6"/>
  <c r="AB443" i="6" s="1"/>
  <c r="X299" i="6"/>
  <c r="AB299" i="6" s="1"/>
  <c r="X338" i="6"/>
  <c r="AB338" i="6" s="1"/>
  <c r="X202" i="6"/>
  <c r="AB202" i="6" s="1"/>
  <c r="X64" i="6"/>
  <c r="AB64" i="6" s="1"/>
  <c r="X130" i="6"/>
  <c r="AB130" i="6" s="1"/>
  <c r="X386" i="6"/>
  <c r="AB386" i="6" s="1"/>
  <c r="X305" i="6"/>
  <c r="AB305" i="6" s="1"/>
  <c r="X225" i="6"/>
  <c r="AB225" i="6" s="1"/>
  <c r="X212" i="6"/>
  <c r="AB212" i="6" s="1"/>
  <c r="X437" i="6"/>
  <c r="AB437" i="6" s="1"/>
  <c r="X221" i="6"/>
  <c r="AB221" i="6" s="1"/>
  <c r="X211" i="6"/>
  <c r="AB211" i="6" s="1"/>
  <c r="X32" i="6"/>
  <c r="AB32" i="6" s="1"/>
  <c r="X422" i="6"/>
  <c r="AB422" i="6" s="1"/>
  <c r="X302" i="6"/>
  <c r="AB302" i="6" s="1"/>
  <c r="X366" i="6"/>
  <c r="AB366" i="6" s="1"/>
  <c r="X210" i="6"/>
  <c r="AB210" i="6" s="1"/>
  <c r="X67" i="6"/>
  <c r="AB67" i="6" s="1"/>
  <c r="X122" i="6"/>
  <c r="AB122" i="6" s="1"/>
  <c r="X282" i="6"/>
  <c r="AB282" i="6" s="1"/>
  <c r="X186" i="6"/>
  <c r="AB186" i="6" s="1"/>
  <c r="X446" i="6"/>
  <c r="AB446" i="6" s="1"/>
  <c r="X318" i="6"/>
  <c r="AB318" i="6" s="1"/>
  <c r="X46" i="6"/>
  <c r="AB46" i="6" s="1"/>
  <c r="X121" i="6"/>
  <c r="AB121" i="6" s="1"/>
  <c r="X222" i="6"/>
  <c r="AB222" i="6" s="1"/>
  <c r="X53" i="6"/>
  <c r="AB53" i="6" s="1"/>
  <c r="X140" i="6"/>
  <c r="AB140" i="6" s="1"/>
  <c r="X334" i="6"/>
  <c r="AB334" i="6" s="1"/>
  <c r="X197" i="6"/>
  <c r="AB197" i="6" s="1"/>
  <c r="X181" i="6"/>
  <c r="AB181" i="6" s="1"/>
  <c r="X418" i="6"/>
  <c r="AB418" i="6" s="1"/>
  <c r="X370" i="6"/>
  <c r="AB370" i="6" s="1"/>
  <c r="X198" i="6"/>
  <c r="AB198" i="6" s="1"/>
  <c r="X220" i="6"/>
  <c r="AB220" i="6" s="1"/>
  <c r="X293" i="6"/>
  <c r="AB293" i="6" s="1"/>
  <c r="X133" i="6"/>
  <c r="AB133" i="6" s="1"/>
  <c r="X393" i="6"/>
  <c r="AB393" i="6" s="1"/>
  <c r="X295" i="6"/>
  <c r="AB295" i="6" s="1"/>
  <c r="X77" i="6"/>
  <c r="AB77" i="6" s="1"/>
  <c r="X406" i="6"/>
  <c r="AB406" i="6" s="1"/>
  <c r="X125" i="6"/>
  <c r="AB125" i="6" s="1"/>
  <c r="X19" i="6"/>
  <c r="X447" i="6"/>
  <c r="AB447" i="6" s="1"/>
  <c r="X429" i="6"/>
  <c r="AB429" i="6" s="1"/>
  <c r="X81" i="6"/>
  <c r="AB81" i="6" s="1"/>
  <c r="X435" i="6"/>
  <c r="AB435" i="6" s="1"/>
  <c r="X242" i="6"/>
  <c r="AB242" i="6" s="1"/>
  <c r="X403" i="6"/>
  <c r="AB403" i="6" s="1"/>
  <c r="X79" i="6"/>
  <c r="AB79" i="6" s="1"/>
  <c r="X286" i="6"/>
  <c r="AB286" i="6" s="1"/>
  <c r="X359" i="6"/>
  <c r="AB359" i="6" s="1"/>
  <c r="X340" i="6"/>
  <c r="AB340" i="6" s="1"/>
  <c r="X45" i="6"/>
  <c r="AB45" i="6" s="1"/>
  <c r="X178" i="6"/>
  <c r="AB178" i="6" s="1"/>
  <c r="X232" i="6"/>
  <c r="AB232" i="6" s="1"/>
  <c r="X226" i="6"/>
  <c r="AB226" i="6" s="1"/>
  <c r="X159" i="6"/>
  <c r="AB159" i="6" s="1"/>
  <c r="X395" i="6"/>
  <c r="AB395" i="6" s="1"/>
  <c r="X323" i="6"/>
  <c r="AB323" i="6" s="1"/>
  <c r="X254" i="6"/>
  <c r="AB254" i="6" s="1"/>
  <c r="X331" i="6"/>
  <c r="AB331" i="6" s="1"/>
  <c r="X475" i="6"/>
  <c r="AB475" i="6" s="1"/>
  <c r="X399" i="6"/>
  <c r="AB399" i="6" s="1"/>
  <c r="X345" i="6"/>
  <c r="AB345" i="6" s="1"/>
  <c r="X26" i="6"/>
  <c r="AB26" i="6" s="1"/>
  <c r="X82" i="6"/>
  <c r="AB82" i="6" s="1"/>
  <c r="X478" i="6"/>
  <c r="AB478" i="6" s="1"/>
  <c r="X324" i="6"/>
  <c r="AB324" i="6" s="1"/>
  <c r="X21" i="6"/>
  <c r="AB21" i="6" s="1"/>
  <c r="X310" i="6"/>
  <c r="AB310" i="6" s="1"/>
  <c r="X180" i="6"/>
  <c r="AB180" i="6" s="1"/>
  <c r="X423" i="6"/>
  <c r="AB423" i="6" s="1"/>
  <c r="X190" i="6"/>
  <c r="AB190" i="6" s="1"/>
  <c r="X343" i="6"/>
  <c r="AB343" i="6" s="1"/>
  <c r="X129" i="6"/>
  <c r="AB129" i="6" s="1"/>
  <c r="X414" i="6"/>
  <c r="AB414" i="6" s="1"/>
  <c r="X201" i="6"/>
  <c r="AB201" i="6" s="1"/>
  <c r="X384" i="6"/>
  <c r="AB384" i="6" s="1"/>
  <c r="X400" i="6"/>
  <c r="AB400" i="6" s="1"/>
  <c r="X241" i="6"/>
  <c r="AB241" i="6" s="1"/>
  <c r="X105" i="6"/>
  <c r="AB105" i="6" s="1"/>
  <c r="X346" i="6"/>
  <c r="AB346" i="6" s="1"/>
  <c r="X152" i="6"/>
  <c r="AB152" i="6" s="1"/>
  <c r="X292" i="6"/>
  <c r="AB292" i="6" s="1"/>
  <c r="X80" i="6"/>
  <c r="AB80" i="6" s="1"/>
  <c r="X339" i="6"/>
  <c r="AB339" i="6" s="1"/>
  <c r="X270" i="6"/>
  <c r="AB270" i="6" s="1"/>
  <c r="X284" i="6"/>
  <c r="AB284" i="6" s="1"/>
  <c r="X37" i="6"/>
  <c r="AB37" i="6" s="1"/>
  <c r="X204" i="6"/>
  <c r="AB204" i="6" s="1"/>
  <c r="X417" i="6"/>
  <c r="AB417" i="6" s="1"/>
  <c r="X97" i="6"/>
  <c r="AB97" i="6" s="1"/>
  <c r="X474" i="6"/>
  <c r="AB474" i="6" s="1"/>
  <c r="X117" i="6"/>
  <c r="AB117" i="6" s="1"/>
  <c r="X392" i="6"/>
  <c r="AB392" i="6" s="1"/>
  <c r="X170" i="6"/>
  <c r="AB170" i="6" s="1"/>
  <c r="X148" i="6"/>
  <c r="AB148" i="6" s="1"/>
  <c r="X277" i="6"/>
  <c r="AB277" i="6" s="1"/>
  <c r="X89" i="6"/>
  <c r="AB89" i="6" s="1"/>
  <c r="X213" i="6"/>
  <c r="AB213" i="6" s="1"/>
  <c r="X179" i="6"/>
  <c r="AB179" i="6" s="1"/>
  <c r="X151" i="6"/>
  <c r="AB151" i="6" s="1"/>
  <c r="X131" i="6"/>
  <c r="AB131" i="6" s="1"/>
  <c r="X164" i="6"/>
  <c r="AB164" i="6" s="1"/>
  <c r="X163" i="6"/>
  <c r="AB163" i="6" s="1"/>
  <c r="X385" i="6"/>
  <c r="AB385" i="6" s="1"/>
  <c r="X261" i="6"/>
  <c r="AB261" i="6" s="1"/>
  <c r="X309" i="6"/>
  <c r="AB309" i="6" s="1"/>
  <c r="X166" i="6"/>
  <c r="AB166" i="6" s="1"/>
  <c r="X36" i="6"/>
  <c r="AB36" i="6" s="1"/>
  <c r="X103" i="6"/>
  <c r="AB103" i="6" s="1"/>
  <c r="X158" i="6"/>
  <c r="AB158" i="6" s="1"/>
  <c r="X22" i="6"/>
  <c r="AB22" i="6" s="1"/>
  <c r="X62" i="6"/>
  <c r="AB62" i="6" s="1"/>
  <c r="X141" i="6"/>
  <c r="AB141" i="6" s="1"/>
  <c r="X355" i="6"/>
  <c r="AB355" i="6" s="1"/>
  <c r="X372" i="6"/>
  <c r="AB372" i="6" s="1"/>
  <c r="X162" i="6"/>
  <c r="AB162" i="6" s="1"/>
  <c r="X189" i="6"/>
  <c r="AB189" i="6" s="1"/>
  <c r="X480" i="6"/>
  <c r="AB480" i="6" s="1"/>
  <c r="X267" i="6"/>
  <c r="AB267" i="6" s="1"/>
  <c r="X312" i="6"/>
  <c r="AB312" i="6" s="1"/>
  <c r="X169" i="6"/>
  <c r="AB169" i="6" s="1"/>
  <c r="X43" i="6"/>
  <c r="AB43" i="6" s="1"/>
  <c r="X91" i="6"/>
  <c r="AB91" i="6" s="1"/>
  <c r="X224" i="6"/>
  <c r="AB224" i="6" s="1"/>
  <c r="X123" i="6"/>
  <c r="AB123" i="6" s="1"/>
  <c r="X458" i="6"/>
  <c r="AB458" i="6" s="1"/>
  <c r="X116" i="6"/>
  <c r="AB116" i="6" s="1"/>
  <c r="X185" i="6"/>
  <c r="AB185" i="6" s="1"/>
  <c r="X281" i="6"/>
  <c r="AB281" i="6" s="1"/>
  <c r="X118" i="6"/>
  <c r="AB118" i="6" s="1"/>
  <c r="X218" i="6"/>
  <c r="AB218" i="6" s="1"/>
  <c r="X365" i="6"/>
  <c r="AB365" i="6" s="1"/>
  <c r="X49" i="6"/>
  <c r="AB49" i="6" s="1"/>
  <c r="X219" i="6"/>
  <c r="AB219" i="6" s="1"/>
  <c r="X230" i="6"/>
  <c r="AB230" i="6" s="1"/>
  <c r="X413" i="6"/>
  <c r="AB413" i="6" s="1"/>
  <c r="X50" i="6"/>
  <c r="AB50" i="6" s="1"/>
  <c r="X288" i="6"/>
  <c r="AB288" i="6" s="1"/>
  <c r="X361" i="6"/>
  <c r="AB361" i="6" s="1"/>
  <c r="X75" i="6"/>
  <c r="AB75" i="6" s="1"/>
  <c r="X432" i="6"/>
  <c r="AB432" i="6" s="1"/>
  <c r="X371" i="6"/>
  <c r="AB371" i="6" s="1"/>
  <c r="X199" i="6"/>
  <c r="AB199" i="6" s="1"/>
  <c r="X47" i="6"/>
  <c r="AB47" i="6" s="1"/>
  <c r="X420" i="6"/>
  <c r="AB420" i="6" s="1"/>
  <c r="X314" i="6"/>
  <c r="AB314" i="6" s="1"/>
  <c r="X462" i="6"/>
  <c r="AB462" i="6" s="1"/>
  <c r="X109" i="6"/>
  <c r="AB109" i="6" s="1"/>
  <c r="X175" i="6"/>
  <c r="AB175" i="6" s="1"/>
  <c r="X78" i="6"/>
  <c r="AB78" i="6" s="1"/>
  <c r="X450" i="6"/>
  <c r="AB450" i="6" s="1"/>
  <c r="X464" i="6"/>
  <c r="AB464" i="6" s="1"/>
  <c r="X24" i="6"/>
  <c r="AB24" i="6" s="1"/>
  <c r="X87" i="6"/>
  <c r="AB87" i="6" s="1"/>
  <c r="X477" i="6"/>
  <c r="AB477" i="6" s="1"/>
  <c r="X271" i="6"/>
  <c r="AB271" i="6" s="1"/>
  <c r="X236" i="6"/>
  <c r="AB236" i="6" s="1"/>
  <c r="X349" i="6"/>
  <c r="AB349" i="6" s="1"/>
  <c r="Z16" i="6"/>
  <c r="Z17" i="6"/>
  <c r="Z15" i="6"/>
  <c r="V15" i="6"/>
  <c r="V17" i="6"/>
  <c r="V16" i="6"/>
  <c r="W15" i="6"/>
  <c r="W16" i="6"/>
  <c r="W17" i="6"/>
  <c r="AA16" i="6"/>
  <c r="AA15" i="6"/>
  <c r="AA17" i="6"/>
  <c r="Y17" i="6"/>
  <c r="Y15" i="6"/>
  <c r="Y16" i="6"/>
  <c r="U17" i="6"/>
  <c r="U16" i="6"/>
  <c r="U15" i="6"/>
  <c r="F444" i="6" l="1"/>
  <c r="P11" i="4"/>
  <c r="Q11" i="4" s="1"/>
  <c r="Q13" i="4"/>
  <c r="S13" i="4"/>
  <c r="T10" i="4"/>
  <c r="W10" i="4" s="1"/>
  <c r="P10" i="4"/>
  <c r="Q10" i="4" s="1"/>
  <c r="T11" i="4"/>
  <c r="W11" i="4" s="1"/>
  <c r="W13" i="4"/>
  <c r="S20" i="4"/>
  <c r="S16" i="4"/>
  <c r="Q14" i="4"/>
  <c r="W16" i="4"/>
  <c r="Q16" i="4"/>
  <c r="I21" i="4"/>
  <c r="H21" i="4"/>
  <c r="I17" i="4"/>
  <c r="H17" i="4"/>
  <c r="K22" i="4"/>
  <c r="L22" i="4" s="1"/>
  <c r="J22" i="4"/>
  <c r="K26" i="4"/>
  <c r="L26" i="4" s="1"/>
  <c r="J26" i="4"/>
  <c r="I28" i="4"/>
  <c r="H28" i="4"/>
  <c r="K27" i="4"/>
  <c r="L27" i="4" s="1"/>
  <c r="J27" i="4"/>
  <c r="I19" i="4"/>
  <c r="H19" i="4"/>
  <c r="K25" i="4"/>
  <c r="L25" i="4" s="1"/>
  <c r="J25" i="4"/>
  <c r="I23" i="4"/>
  <c r="H23" i="4"/>
  <c r="I24" i="4"/>
  <c r="H24" i="4"/>
  <c r="I18" i="4"/>
  <c r="H18" i="4"/>
  <c r="F428" i="6"/>
  <c r="F396" i="6"/>
  <c r="F349" i="6"/>
  <c r="F87" i="6"/>
  <c r="F78" i="6"/>
  <c r="F314" i="6"/>
  <c r="F371" i="6"/>
  <c r="F288" i="6"/>
  <c r="F219" i="6"/>
  <c r="F118" i="6"/>
  <c r="F458" i="6"/>
  <c r="F43" i="6"/>
  <c r="F480" i="6"/>
  <c r="F355" i="6"/>
  <c r="F158" i="6"/>
  <c r="F309" i="6"/>
  <c r="F164" i="6"/>
  <c r="F213" i="6"/>
  <c r="F170" i="6"/>
  <c r="F97" i="6"/>
  <c r="F284" i="6"/>
  <c r="F292" i="6"/>
  <c r="F241" i="6"/>
  <c r="F414" i="6"/>
  <c r="F423" i="6"/>
  <c r="F324" i="6"/>
  <c r="F345" i="6"/>
  <c r="F254" i="6"/>
  <c r="F226" i="6"/>
  <c r="F340" i="6"/>
  <c r="F403" i="6"/>
  <c r="F429" i="6"/>
  <c r="F406" i="6"/>
  <c r="F133" i="6"/>
  <c r="F370" i="6"/>
  <c r="F334" i="6"/>
  <c r="F121" i="6"/>
  <c r="F186" i="6"/>
  <c r="F210" i="6"/>
  <c r="F32" i="6"/>
  <c r="F212" i="6"/>
  <c r="F130" i="6"/>
  <c r="F299" i="6"/>
  <c r="F238" i="6"/>
  <c r="F469" i="6"/>
  <c r="F56" i="6"/>
  <c r="F94" i="6"/>
  <c r="F27" i="6"/>
  <c r="F63" i="6"/>
  <c r="F426" i="6"/>
  <c r="F28" i="6"/>
  <c r="F60" i="6"/>
  <c r="F411" i="6"/>
  <c r="F276" i="6"/>
  <c r="F216" i="6"/>
  <c r="F177" i="6"/>
  <c r="F453" i="6"/>
  <c r="F154" i="6"/>
  <c r="F463" i="6"/>
  <c r="F25" i="6"/>
  <c r="F70" i="6"/>
  <c r="F235" i="6"/>
  <c r="F316" i="6"/>
  <c r="F52" i="6"/>
  <c r="F391" i="6"/>
  <c r="F149" i="6"/>
  <c r="F347" i="6"/>
  <c r="F251" i="6"/>
  <c r="F110" i="6"/>
  <c r="F239" i="6"/>
  <c r="F100" i="6"/>
  <c r="F142" i="6"/>
  <c r="F298" i="6"/>
  <c r="F134" i="6"/>
  <c r="F388" i="6"/>
  <c r="F57" i="6"/>
  <c r="F332" i="6"/>
  <c r="F44" i="6"/>
  <c r="F31" i="6"/>
  <c r="F424" i="6"/>
  <c r="F325" i="6"/>
  <c r="F265" i="6"/>
  <c r="F419" i="6"/>
  <c r="F143" i="6"/>
  <c r="F290" i="6"/>
  <c r="F61" i="6"/>
  <c r="F363" i="6"/>
  <c r="F430" i="6"/>
  <c r="F275" i="6"/>
  <c r="F311" i="6"/>
  <c r="F194" i="6"/>
  <c r="F484" i="6"/>
  <c r="F234" i="6"/>
  <c r="F294" i="6"/>
  <c r="F389" i="6"/>
  <c r="F138" i="6"/>
  <c r="F187" i="6"/>
  <c r="F442" i="6"/>
  <c r="F108" i="6"/>
  <c r="F243" i="6"/>
  <c r="F369" i="6"/>
  <c r="F287" i="6"/>
  <c r="F76" i="6"/>
  <c r="F383" i="6"/>
  <c r="F459" i="6"/>
  <c r="F244" i="6"/>
  <c r="F252" i="6"/>
  <c r="F409" i="6"/>
  <c r="F457" i="6"/>
  <c r="F425" i="6"/>
  <c r="F482" i="6"/>
  <c r="F200" i="6"/>
  <c r="F373" i="6"/>
  <c r="F379" i="6"/>
  <c r="F367" i="6"/>
  <c r="F236" i="6"/>
  <c r="F24" i="6"/>
  <c r="F175" i="6"/>
  <c r="F420" i="6"/>
  <c r="F432" i="6"/>
  <c r="F50" i="6"/>
  <c r="F49" i="6"/>
  <c r="F281" i="6"/>
  <c r="F123" i="6"/>
  <c r="F169" i="6"/>
  <c r="F189" i="6"/>
  <c r="F141" i="6"/>
  <c r="F103" i="6"/>
  <c r="F261" i="6"/>
  <c r="F131" i="6"/>
  <c r="F89" i="6"/>
  <c r="F392" i="6"/>
  <c r="F417" i="6"/>
  <c r="F270" i="6"/>
  <c r="F152" i="6"/>
  <c r="F400" i="6"/>
  <c r="F129" i="6"/>
  <c r="F180" i="6"/>
  <c r="F478" i="6"/>
  <c r="F399" i="6"/>
  <c r="F323" i="6"/>
  <c r="F232" i="6"/>
  <c r="F359" i="6"/>
  <c r="F242" i="6"/>
  <c r="F447" i="6"/>
  <c r="F77" i="6"/>
  <c r="F293" i="6"/>
  <c r="F418" i="6"/>
  <c r="F140" i="6"/>
  <c r="F46" i="6"/>
  <c r="F282" i="6"/>
  <c r="F366" i="6"/>
  <c r="F211" i="6"/>
  <c r="F225" i="6"/>
  <c r="F64" i="6"/>
  <c r="F443" i="6"/>
  <c r="F48" i="6"/>
  <c r="F58" i="6"/>
  <c r="F301" i="6"/>
  <c r="F439" i="6"/>
  <c r="F227" i="6"/>
  <c r="F362" i="6"/>
  <c r="F454" i="6"/>
  <c r="F249" i="6"/>
  <c r="F167" i="6"/>
  <c r="F348" i="6"/>
  <c r="F268" i="6"/>
  <c r="F456" i="6"/>
  <c r="F441" i="6"/>
  <c r="F23" i="6"/>
  <c r="F266" i="6"/>
  <c r="F176" i="6"/>
  <c r="F407" i="6"/>
  <c r="F173" i="6"/>
  <c r="F171" i="6"/>
  <c r="F135" i="6"/>
  <c r="F352" i="6"/>
  <c r="F410" i="6"/>
  <c r="F99" i="6"/>
  <c r="F93" i="6"/>
  <c r="F467" i="6"/>
  <c r="F184" i="6"/>
  <c r="F448" i="6"/>
  <c r="F255" i="6"/>
  <c r="F350" i="6"/>
  <c r="F237" i="6"/>
  <c r="F452" i="6"/>
  <c r="F157" i="6"/>
  <c r="F308" i="6"/>
  <c r="F207" i="6"/>
  <c r="F327" i="6"/>
  <c r="F278" i="6"/>
  <c r="F483" i="6"/>
  <c r="F209" i="6"/>
  <c r="F104" i="6"/>
  <c r="F68" i="6"/>
  <c r="F263" i="6"/>
  <c r="F285" i="6"/>
  <c r="F479" i="6"/>
  <c r="F41" i="6"/>
  <c r="F398" i="6"/>
  <c r="F272" i="6"/>
  <c r="F196" i="6"/>
  <c r="F330" i="6"/>
  <c r="F203" i="6"/>
  <c r="F394" i="6"/>
  <c r="F303" i="6"/>
  <c r="F387" i="6"/>
  <c r="F274" i="6"/>
  <c r="F34" i="6"/>
  <c r="F297" i="6"/>
  <c r="F240" i="6"/>
  <c r="F39" i="6"/>
  <c r="F360" i="6"/>
  <c r="F183" i="6"/>
  <c r="F40" i="6"/>
  <c r="F342" i="6"/>
  <c r="F264" i="6"/>
  <c r="F145" i="6"/>
  <c r="F86" i="6"/>
  <c r="F304" i="6"/>
  <c r="F460" i="6"/>
  <c r="F329" i="6"/>
  <c r="F98" i="6"/>
  <c r="F193" i="6"/>
  <c r="F374" i="6"/>
  <c r="F471" i="6"/>
  <c r="F271" i="6"/>
  <c r="F464" i="6"/>
  <c r="F109" i="6"/>
  <c r="F47" i="6"/>
  <c r="F75" i="6"/>
  <c r="F413" i="6"/>
  <c r="F365" i="6"/>
  <c r="F185" i="6"/>
  <c r="F224" i="6"/>
  <c r="F312" i="6"/>
  <c r="F162" i="6"/>
  <c r="F62" i="6"/>
  <c r="F36" i="6"/>
  <c r="F385" i="6"/>
  <c r="F151" i="6"/>
  <c r="F277" i="6"/>
  <c r="F117" i="6"/>
  <c r="F204" i="6"/>
  <c r="F339" i="6"/>
  <c r="F346" i="6"/>
  <c r="F384" i="6"/>
  <c r="F343" i="6"/>
  <c r="F310" i="6"/>
  <c r="F82" i="6"/>
  <c r="F475" i="6"/>
  <c r="F395" i="6"/>
  <c r="F178" i="6"/>
  <c r="F286" i="6"/>
  <c r="F435" i="6"/>
  <c r="AB19" i="6"/>
  <c r="AB15" i="6" s="1"/>
  <c r="X15" i="6"/>
  <c r="X16" i="6"/>
  <c r="X17" i="6"/>
  <c r="F295" i="6"/>
  <c r="F220" i="6"/>
  <c r="F181" i="6"/>
  <c r="F53" i="6"/>
  <c r="F318" i="6"/>
  <c r="F122" i="6"/>
  <c r="F302" i="6"/>
  <c r="F221" i="6"/>
  <c r="F305" i="6"/>
  <c r="F202" i="6"/>
  <c r="F353" i="6"/>
  <c r="F228" i="6"/>
  <c r="F358" i="6"/>
  <c r="F30" i="6"/>
  <c r="F337" i="6"/>
  <c r="F156" i="6"/>
  <c r="F416" i="6"/>
  <c r="F296" i="6"/>
  <c r="F90" i="6"/>
  <c r="F378" i="6"/>
  <c r="F306" i="6"/>
  <c r="F191" i="6"/>
  <c r="F451" i="6"/>
  <c r="F377" i="6"/>
  <c r="F354" i="6"/>
  <c r="F440" i="6"/>
  <c r="F192" i="6"/>
  <c r="F341" i="6"/>
  <c r="F126" i="6"/>
  <c r="F124" i="6"/>
  <c r="F136" i="6"/>
  <c r="F319" i="6"/>
  <c r="F262" i="6"/>
  <c r="F246" i="6"/>
  <c r="F71" i="6"/>
  <c r="F253" i="6"/>
  <c r="F174" i="6"/>
  <c r="F344" i="6"/>
  <c r="F54" i="6"/>
  <c r="F313" i="6"/>
  <c r="F188" i="6"/>
  <c r="F29" i="6"/>
  <c r="F33" i="6"/>
  <c r="F160" i="6"/>
  <c r="F466" i="6"/>
  <c r="F113" i="6"/>
  <c r="F382" i="6"/>
  <c r="F333" i="6"/>
  <c r="F38" i="6"/>
  <c r="F486" i="6"/>
  <c r="F485" i="6"/>
  <c r="F88" i="6"/>
  <c r="F172" i="6"/>
  <c r="F434" i="6"/>
  <c r="F250" i="6"/>
  <c r="F101" i="6"/>
  <c r="F85" i="6"/>
  <c r="F356" i="6"/>
  <c r="F381" i="6"/>
  <c r="F146" i="6"/>
  <c r="F137" i="6"/>
  <c r="F42" i="6"/>
  <c r="F315" i="6"/>
  <c r="F231" i="6"/>
  <c r="F455" i="6"/>
  <c r="F404" i="6"/>
  <c r="F165" i="6"/>
  <c r="F289" i="6"/>
  <c r="F364" i="6"/>
  <c r="F412" i="6"/>
  <c r="F401" i="6"/>
  <c r="F351" i="6"/>
  <c r="F128" i="6"/>
  <c r="F481" i="6"/>
  <c r="F161" i="6"/>
  <c r="F259" i="6"/>
  <c r="F20" i="6"/>
  <c r="F155" i="6"/>
  <c r="F449" i="6"/>
  <c r="F73" i="6"/>
  <c r="F376" i="6"/>
  <c r="F380" i="6"/>
  <c r="F257" i="6"/>
  <c r="F477" i="6"/>
  <c r="F450" i="6"/>
  <c r="F462" i="6"/>
  <c r="F199" i="6"/>
  <c r="F361" i="6"/>
  <c r="F230" i="6"/>
  <c r="F218" i="6"/>
  <c r="F116" i="6"/>
  <c r="F91" i="6"/>
  <c r="F267" i="6"/>
  <c r="F372" i="6"/>
  <c r="F22" i="6"/>
  <c r="F166" i="6"/>
  <c r="F163" i="6"/>
  <c r="F179" i="6"/>
  <c r="F148" i="6"/>
  <c r="F474" i="6"/>
  <c r="F37" i="6"/>
  <c r="F80" i="6"/>
  <c r="F105" i="6"/>
  <c r="F201" i="6"/>
  <c r="F190" i="6"/>
  <c r="F21" i="6"/>
  <c r="F26" i="6"/>
  <c r="F331" i="6"/>
  <c r="F159" i="6"/>
  <c r="F45" i="6"/>
  <c r="F79" i="6"/>
  <c r="F81" i="6"/>
  <c r="F125" i="6"/>
  <c r="F393" i="6"/>
  <c r="F198" i="6"/>
  <c r="F197" i="6"/>
  <c r="F222" i="6"/>
  <c r="F446" i="6"/>
  <c r="F67" i="6"/>
  <c r="F422" i="6"/>
  <c r="F437" i="6"/>
  <c r="F386" i="6"/>
  <c r="F338" i="6"/>
  <c r="F307" i="6"/>
  <c r="F112" i="6"/>
  <c r="F291" i="6"/>
  <c r="F300" i="6"/>
  <c r="F328" i="6"/>
  <c r="F217" i="6"/>
  <c r="F139" i="6"/>
  <c r="F269" i="6"/>
  <c r="F247" i="6"/>
  <c r="F421" i="6"/>
  <c r="F390" i="6"/>
  <c r="F35" i="6"/>
  <c r="F127" i="6"/>
  <c r="F245" i="6"/>
  <c r="F106" i="6"/>
  <c r="F223" i="6"/>
  <c r="F468" i="6"/>
  <c r="F150" i="6"/>
  <c r="F326" i="6"/>
  <c r="F336" i="6"/>
  <c r="F233" i="6"/>
  <c r="F51" i="6"/>
  <c r="F357" i="6"/>
  <c r="F465" i="6"/>
  <c r="F256" i="6"/>
  <c r="F229" i="6"/>
  <c r="F92" i="6"/>
  <c r="F405" i="6"/>
  <c r="F436" i="6"/>
  <c r="F182" i="6"/>
  <c r="F402" i="6"/>
  <c r="F415" i="6"/>
  <c r="F283" i="6"/>
  <c r="F168" i="6"/>
  <c r="F431" i="6"/>
  <c r="F335" i="6"/>
  <c r="F65" i="6"/>
  <c r="F317" i="6"/>
  <c r="F144" i="6"/>
  <c r="F438" i="6"/>
  <c r="F368" i="6"/>
  <c r="F59" i="6"/>
  <c r="F107" i="6"/>
  <c r="F273" i="6"/>
  <c r="F476" i="6"/>
  <c r="F69" i="6"/>
  <c r="F102" i="6"/>
  <c r="F260" i="6"/>
  <c r="F322" i="6"/>
  <c r="F279" i="6"/>
  <c r="F119" i="6"/>
  <c r="F55" i="6"/>
  <c r="F206" i="6"/>
  <c r="F461" i="6"/>
  <c r="F408" i="6"/>
  <c r="F215" i="6"/>
  <c r="F111" i="6"/>
  <c r="F132" i="6"/>
  <c r="F72" i="6"/>
  <c r="F214" i="6"/>
  <c r="F84" i="6"/>
  <c r="F248" i="6"/>
  <c r="F83" i="6"/>
  <c r="F433" i="6"/>
  <c r="F147" i="6"/>
  <c r="F66" i="6"/>
  <c r="F208" i="6"/>
  <c r="F153" i="6"/>
  <c r="F487" i="6"/>
  <c r="F74" i="6"/>
  <c r="F473" i="6"/>
  <c r="F470" i="6"/>
  <c r="F472" i="6"/>
  <c r="F397" i="6"/>
  <c r="F258" i="6"/>
  <c r="F427" i="6"/>
  <c r="F445" i="6"/>
  <c r="S10" i="4" l="1"/>
  <c r="S11" i="4"/>
  <c r="AB16" i="6"/>
  <c r="AB17" i="6"/>
  <c r="M25" i="4"/>
  <c r="M27" i="4"/>
  <c r="N27" i="4" s="1"/>
  <c r="T27" i="4" s="1"/>
  <c r="W27" i="4" s="1"/>
  <c r="M26" i="4"/>
  <c r="N26" i="4" s="1"/>
  <c r="M22" i="4"/>
  <c r="N22" i="4" s="1"/>
  <c r="P22" i="4" s="1"/>
  <c r="K18" i="4"/>
  <c r="L18" i="4" s="1"/>
  <c r="J18" i="4"/>
  <c r="K23" i="4"/>
  <c r="L23" i="4" s="1"/>
  <c r="J23" i="4"/>
  <c r="K19" i="4"/>
  <c r="L19" i="4" s="1"/>
  <c r="J19" i="4"/>
  <c r="K28" i="4"/>
  <c r="L28" i="4" s="1"/>
  <c r="J28" i="4"/>
  <c r="K24" i="4"/>
  <c r="L24" i="4" s="1"/>
  <c r="J24" i="4"/>
  <c r="K17" i="4"/>
  <c r="L17" i="4" s="1"/>
  <c r="J17" i="4"/>
  <c r="K21" i="4"/>
  <c r="L21" i="4" s="1"/>
  <c r="J21" i="4"/>
  <c r="F19" i="6"/>
  <c r="R22" i="4" l="1"/>
  <c r="S22" i="4" s="1"/>
  <c r="T22" i="4"/>
  <c r="W22" i="4" s="1"/>
  <c r="R27" i="4"/>
  <c r="P27" i="4"/>
  <c r="Q27" i="4" s="1"/>
  <c r="R26" i="4"/>
  <c r="P26" i="4"/>
  <c r="Q26" i="4" s="1"/>
  <c r="T26" i="4"/>
  <c r="W26" i="4" s="1"/>
  <c r="N25" i="4"/>
  <c r="M28" i="4"/>
  <c r="N28" i="4" s="1"/>
  <c r="T28" i="4" s="1"/>
  <c r="W28" i="4" s="1"/>
  <c r="M18" i="4"/>
  <c r="N18" i="4" s="1"/>
  <c r="R18" i="4" s="1"/>
  <c r="Q22" i="4"/>
  <c r="M17" i="4"/>
  <c r="N17" i="4" s="1"/>
  <c r="M23" i="4"/>
  <c r="N23" i="4" s="1"/>
  <c r="M24" i="4"/>
  <c r="N24" i="4" s="1"/>
  <c r="M19" i="4"/>
  <c r="N19" i="4" s="1"/>
  <c r="M21" i="4"/>
  <c r="N21" i="4" s="1"/>
  <c r="R28" i="4" l="1"/>
  <c r="P28" i="4"/>
  <c r="S26" i="4"/>
  <c r="S27" i="4"/>
  <c r="T18" i="4"/>
  <c r="W18" i="4" s="1"/>
  <c r="P18" i="4"/>
  <c r="S18" i="4" s="1"/>
  <c r="R25" i="4"/>
  <c r="P25" i="4"/>
  <c r="T25" i="4"/>
  <c r="V25" i="4"/>
  <c r="P21" i="4"/>
  <c r="P19" i="4"/>
  <c r="P24" i="4"/>
  <c r="Q24" i="4" s="1"/>
  <c r="P23" i="4"/>
  <c r="P17" i="4"/>
  <c r="R24" i="4"/>
  <c r="T24" i="4"/>
  <c r="W24" i="4" s="1"/>
  <c r="T17" i="4"/>
  <c r="W17" i="4" s="1"/>
  <c r="R17" i="4"/>
  <c r="R19" i="4"/>
  <c r="T19" i="4"/>
  <c r="W19" i="4" s="1"/>
  <c r="T23" i="4"/>
  <c r="W23" i="4" s="1"/>
  <c r="R23" i="4"/>
  <c r="R21" i="4"/>
  <c r="T21" i="4"/>
  <c r="W21" i="4" s="1"/>
  <c r="S28" i="4" l="1"/>
  <c r="Q28" i="4"/>
  <c r="Q18" i="4"/>
  <c r="W25" i="4"/>
  <c r="Q25" i="4"/>
  <c r="S25" i="4"/>
  <c r="S23" i="4"/>
  <c r="S19" i="4"/>
  <c r="S17" i="4"/>
  <c r="S21" i="4"/>
  <c r="Q23" i="4"/>
  <c r="Q17" i="4"/>
  <c r="Q19" i="4"/>
  <c r="Q21" i="4"/>
  <c r="S24" i="4"/>
</calcChain>
</file>

<file path=xl/sharedStrings.xml><?xml version="1.0" encoding="utf-8"?>
<sst xmlns="http://schemas.openxmlformats.org/spreadsheetml/2006/main" count="1724" uniqueCount="678">
  <si>
    <t>Tehnik računalništva (PTI, IS)</t>
  </si>
  <si>
    <t>Dodatek spremljevalcem na ekskurzijah</t>
  </si>
  <si>
    <t>CENIK DELOVNIH MEST ZA VREDNOTENJE IZOBRAŽEVALNIH PROGRAMOV PO "MoFAS"</t>
  </si>
  <si>
    <t>Osnovna bruto plača DM za obdobje z dodatkom za DD</t>
  </si>
  <si>
    <t>NPI</t>
  </si>
  <si>
    <t>računovodja VI</t>
  </si>
  <si>
    <t>SKUPAJ</t>
  </si>
  <si>
    <t>SSI</t>
  </si>
  <si>
    <t>Interesne dejavnosti/OIV</t>
  </si>
  <si>
    <t>EUR</t>
  </si>
  <si>
    <t>VIR PODATKA</t>
  </si>
  <si>
    <t>stopnja prispevkov na plače</t>
  </si>
  <si>
    <t>regres</t>
  </si>
  <si>
    <t>indeksiran podatek iz preteklih let</t>
  </si>
  <si>
    <t>(146KWh/m2, 131KWh/m2 ali 117KWh/m2)</t>
  </si>
  <si>
    <t>Klimatska cona</t>
  </si>
  <si>
    <t>KWh/m2</t>
  </si>
  <si>
    <t>Cena za elektronske komunikacije</t>
  </si>
  <si>
    <t>Šifra vrste programa</t>
  </si>
  <si>
    <t>Normativno število dijakov v oddelku</t>
  </si>
  <si>
    <t>Normativno število dijakov v oddelku za vrednotenje MS</t>
  </si>
  <si>
    <t>SPIšs</t>
  </si>
  <si>
    <t>SPIpo</t>
  </si>
  <si>
    <t>SPIpo2</t>
  </si>
  <si>
    <t>SPIds</t>
  </si>
  <si>
    <t>SPIšsds</t>
  </si>
  <si>
    <t>SPIšd</t>
  </si>
  <si>
    <t>PTI</t>
  </si>
  <si>
    <t>PT</t>
  </si>
  <si>
    <t>GIM</t>
  </si>
  <si>
    <t>GIMš</t>
  </si>
  <si>
    <t>GIMeo</t>
  </si>
  <si>
    <t>MT</t>
  </si>
  <si>
    <t>MM</t>
  </si>
  <si>
    <t>DD</t>
  </si>
  <si>
    <t>toplota</t>
  </si>
  <si>
    <t>elektrika</t>
  </si>
  <si>
    <t>voda</t>
  </si>
  <si>
    <t>splošni</t>
  </si>
  <si>
    <t>vaje</t>
  </si>
  <si>
    <t>material, pogonska energija…</t>
  </si>
  <si>
    <t>stroški povezani s šolskim prostorom</t>
  </si>
  <si>
    <t>Šifra področja</t>
  </si>
  <si>
    <t>Šifra področja/programa/poklica</t>
  </si>
  <si>
    <t xml:space="preserve">Naziv programa/poklica </t>
  </si>
  <si>
    <t>Šifra zaradi vrednotenja MS</t>
  </si>
  <si>
    <t>površina</t>
  </si>
  <si>
    <t>elektronske</t>
  </si>
  <si>
    <t>FAKTOR</t>
  </si>
  <si>
    <t>komunikacije</t>
  </si>
  <si>
    <t>točk</t>
  </si>
  <si>
    <t>MAX</t>
  </si>
  <si>
    <t>MIN</t>
  </si>
  <si>
    <t>povprečje</t>
  </si>
  <si>
    <t>Agroživilstvo</t>
  </si>
  <si>
    <t>Pomočnik kmetovalca</t>
  </si>
  <si>
    <t>Cvetličar (ds)</t>
  </si>
  <si>
    <t>Vrtnar (ds)</t>
  </si>
  <si>
    <t xml:space="preserve">Vrtnar </t>
  </si>
  <si>
    <t xml:space="preserve">Cvetličar </t>
  </si>
  <si>
    <t>Kmetovalec</t>
  </si>
  <si>
    <t>Kmetovalka - gospodinja</t>
  </si>
  <si>
    <t>Kmetijski mehanik</t>
  </si>
  <si>
    <t>Vrtnarski tehnik</t>
  </si>
  <si>
    <t>Vrtnarski tehnik (pti)</t>
  </si>
  <si>
    <t>Tehnik kmetijske mehanizacije</t>
  </si>
  <si>
    <t>Kmetijski tehnik</t>
  </si>
  <si>
    <t>Kmetijsko-podjetniški tehnik (pti)</t>
  </si>
  <si>
    <t>Veterinarstvo</t>
  </si>
  <si>
    <t>Veterinarski tehnik</t>
  </si>
  <si>
    <t>Živilstvo</t>
  </si>
  <si>
    <t>Pomočnik peka in slaščičarja</t>
  </si>
  <si>
    <t>Pomočnik mesarja</t>
  </si>
  <si>
    <t>Pomočnik v živilstvu</t>
  </si>
  <si>
    <t>Živilec, pek</t>
  </si>
  <si>
    <t>Živilec, slaščičar-konditor</t>
  </si>
  <si>
    <t>Mlekar</t>
  </si>
  <si>
    <t>Mesar (ds)</t>
  </si>
  <si>
    <t>Pek (ds)</t>
  </si>
  <si>
    <t>Slaščičar-konditor (ds)</t>
  </si>
  <si>
    <t>Živilski tehnik</t>
  </si>
  <si>
    <t>Živilski tehnik operater (pti)</t>
  </si>
  <si>
    <t>Živilski tehnik (pti)</t>
  </si>
  <si>
    <t>Gozdarstvo</t>
  </si>
  <si>
    <t>Gozdarski tehnik</t>
  </si>
  <si>
    <t>Gozdar</t>
  </si>
  <si>
    <t>Usnjarstvo</t>
  </si>
  <si>
    <t>Tekstil</t>
  </si>
  <si>
    <t>Pomočnik konfekcionarja</t>
  </si>
  <si>
    <t>Vzdrževalec tekstilij</t>
  </si>
  <si>
    <t>Šivilja-krojač (ds)</t>
  </si>
  <si>
    <t xml:space="preserve">Šivilja-krojač </t>
  </si>
  <si>
    <t>Tekstilni tehnik</t>
  </si>
  <si>
    <t>Konfekcijski tehnik (pt)</t>
  </si>
  <si>
    <t>Konfekcijski modelar (pti)</t>
  </si>
  <si>
    <t>Konfekcijski tehnik (pti)</t>
  </si>
  <si>
    <t>Tekstilni tehnik (pti)</t>
  </si>
  <si>
    <t>Kemijska dejavnost</t>
  </si>
  <si>
    <t>Kemijski tehnik</t>
  </si>
  <si>
    <t>Farmacija</t>
  </si>
  <si>
    <t>Farmacevtski tehnik (pt)</t>
  </si>
  <si>
    <t xml:space="preserve">Farmacevtski tehnik </t>
  </si>
  <si>
    <t>Steklarstvo</t>
  </si>
  <si>
    <t>Pomočnik steklarja, pomočnik steklopihalca</t>
  </si>
  <si>
    <t>Pomočnik steklarja, pomočnik steklobrusilca in stekloslikarja</t>
  </si>
  <si>
    <t>Steklar</t>
  </si>
  <si>
    <t>Oblikovalec stekla</t>
  </si>
  <si>
    <t>Stavbni steklar (ds)</t>
  </si>
  <si>
    <t>Steklarski tehnik</t>
  </si>
  <si>
    <t>Tehnik optik</t>
  </si>
  <si>
    <t>Lesarstvo</t>
  </si>
  <si>
    <t>Obdelovalec lesa</t>
  </si>
  <si>
    <t>Mizar in tapetnik, mizar</t>
  </si>
  <si>
    <t>Mizar (ds)</t>
  </si>
  <si>
    <t>Tapetnik (ds)</t>
  </si>
  <si>
    <t>Lesarski tehnik</t>
  </si>
  <si>
    <t>Lesarski tehnik (pti)</t>
  </si>
  <si>
    <t>Mizar (šs, ds)</t>
  </si>
  <si>
    <t>Tapetnik (šs, ds)</t>
  </si>
  <si>
    <t>Gradnja</t>
  </si>
  <si>
    <t>Tesar opažev</t>
  </si>
  <si>
    <t>Gradbinec</t>
  </si>
  <si>
    <t>Upravljalec gradbene mehanizacije</t>
  </si>
  <si>
    <t>Strojnik gradbene mehanizacije</t>
  </si>
  <si>
    <t>Zidar (ds)</t>
  </si>
  <si>
    <t>Zidar (ds-model) (IS)</t>
  </si>
  <si>
    <t>Zidar (ds-model) (DV)</t>
  </si>
  <si>
    <t>Tesar (ds)</t>
  </si>
  <si>
    <t>Zidar (šs, ds)</t>
  </si>
  <si>
    <t>Tesar (šs, ds)</t>
  </si>
  <si>
    <t>Strojnik gradbene mehanizacije (šs, ds)</t>
  </si>
  <si>
    <t>Izvajalec suhomontažne gradnje (šs, ds)</t>
  </si>
  <si>
    <t>Gradbeni tehnik</t>
  </si>
  <si>
    <t>Gradbeni tehnik (pti)</t>
  </si>
  <si>
    <t>Dimnikarstvo</t>
  </si>
  <si>
    <t>Dimnikar</t>
  </si>
  <si>
    <t>Dimnikar (šs, ds)</t>
  </si>
  <si>
    <t>Geodezija</t>
  </si>
  <si>
    <t>Geodetski tehnik</t>
  </si>
  <si>
    <t>Zaključna gradbena dejavnost</t>
  </si>
  <si>
    <t>Kamnosek (ds)</t>
  </si>
  <si>
    <t>Črkoslikar (ds)</t>
  </si>
  <si>
    <t>Slikopleskar (ds)</t>
  </si>
  <si>
    <t>Slikopleskar (ds-model) (IS)</t>
  </si>
  <si>
    <t>Slikopleskar (ds-model) (DV)</t>
  </si>
  <si>
    <t>Pečar-keramik (ds)</t>
  </si>
  <si>
    <t>Pečar-keramik (ds-model) (IS)</t>
  </si>
  <si>
    <t>Pečar-keramik (ds-model) (DV)</t>
  </si>
  <si>
    <t>Pečar - keramik (DV) (ds)</t>
  </si>
  <si>
    <t>Kamnosek (šs, ds)</t>
  </si>
  <si>
    <t>Pečar-keramik (šs, ds)</t>
  </si>
  <si>
    <t>Slikopleskar (šs, ds)</t>
  </si>
  <si>
    <t>Črkoslikar (šs, ds)</t>
  </si>
  <si>
    <t>Gostinstvo in turizem</t>
  </si>
  <si>
    <t>Kuhar (ds)</t>
  </si>
  <si>
    <t>Natakar (ds)</t>
  </si>
  <si>
    <t>Kuhar (ds-model) (IS)</t>
  </si>
  <si>
    <t>Natakar (ds-model) (IS)</t>
  </si>
  <si>
    <t>Kuhar (ds-model) (DV)</t>
  </si>
  <si>
    <t>Natakar (ds-model) (DV)</t>
  </si>
  <si>
    <t>Gostinska dela, kuhar (SI)</t>
  </si>
  <si>
    <t>Gostinska dela, natakar (SI)</t>
  </si>
  <si>
    <t>Gostinska dela, kuhar-natakar (SI)</t>
  </si>
  <si>
    <t>Gostinski tehnik</t>
  </si>
  <si>
    <t>Gostinski tehnik (pt)</t>
  </si>
  <si>
    <t>Gostinski tehnik (SI)</t>
  </si>
  <si>
    <t>Turistični tehnik</t>
  </si>
  <si>
    <t>Turistični tehnik (pt)</t>
  </si>
  <si>
    <t>Turistični tehnik (SI)</t>
  </si>
  <si>
    <t>Gostinsko-turistični tehnik (pti)</t>
  </si>
  <si>
    <t>Gostinsko-turistični tehnik (pti) (SI)</t>
  </si>
  <si>
    <t>Gostinska dela, kuhar</t>
  </si>
  <si>
    <t>Gostinska dela, kuhar-natakar</t>
  </si>
  <si>
    <t>Gostinska dela, natakar</t>
  </si>
  <si>
    <t>Kuhar (šs, ds)</t>
  </si>
  <si>
    <t>Natakar (šs, ds)</t>
  </si>
  <si>
    <t>Ekonomija</t>
  </si>
  <si>
    <t>Ekonomski tehnik</t>
  </si>
  <si>
    <t>Ekonomski tehnik (pti)</t>
  </si>
  <si>
    <t>Ekonomski tehnik (pt)</t>
  </si>
  <si>
    <t>Ekonomski tehnik (SI)</t>
  </si>
  <si>
    <t>Ekonomski tehnik (IS)</t>
  </si>
  <si>
    <t>Ekonomski tehnik (pt) (IS)</t>
  </si>
  <si>
    <t>Ekonomski tehnik (DV)</t>
  </si>
  <si>
    <t>Ekonomski tehnik (pti) (SI)</t>
  </si>
  <si>
    <t>Ekonomski tehnik (pti) (IS)</t>
  </si>
  <si>
    <t>Ekonomski tehnik (pti) (DV)</t>
  </si>
  <si>
    <t>Aranžerski tehnik</t>
  </si>
  <si>
    <t>Administrator</t>
  </si>
  <si>
    <t>Administrator (IS)</t>
  </si>
  <si>
    <t>Administrator (SI)</t>
  </si>
  <si>
    <t>Trgovec</t>
  </si>
  <si>
    <t>Prodajalec (ds)</t>
  </si>
  <si>
    <t>Trgovec (SI)</t>
  </si>
  <si>
    <t>Prodajalec (ds-model) (IS)</t>
  </si>
  <si>
    <t>Prodajalec (ds-model) (DV)</t>
  </si>
  <si>
    <t>Grafika</t>
  </si>
  <si>
    <t>Grafičar</t>
  </si>
  <si>
    <t>Grafični tehnik</t>
  </si>
  <si>
    <t>Grafični tehnik (pti)</t>
  </si>
  <si>
    <t>Grafični operater (šs, ds)</t>
  </si>
  <si>
    <t>Medijski tehnik</t>
  </si>
  <si>
    <t>Medijski tehnik (pti)</t>
  </si>
  <si>
    <t>Medijski tehnik (pt)</t>
  </si>
  <si>
    <t>Papirništvo, tiskarstvo</t>
  </si>
  <si>
    <t>Elektrotehnika in računalništvo</t>
  </si>
  <si>
    <t>Elektrotehnik, računalniški tehnik</t>
  </si>
  <si>
    <t>Elektrotehnik računalništva</t>
  </si>
  <si>
    <t>Elektrotehnik računalništva (pt)</t>
  </si>
  <si>
    <t>Pomočnik elektrikarja</t>
  </si>
  <si>
    <t>Elektrikar motornih vozil</t>
  </si>
  <si>
    <t>Elektrikar energetik (ds)</t>
  </si>
  <si>
    <t>Elektrikar elektronik</t>
  </si>
  <si>
    <t xml:space="preserve">Elektrikar energetik </t>
  </si>
  <si>
    <t>Elektrikar energetik (ds-model) (DV)</t>
  </si>
  <si>
    <t>Elektrotehnik, elektrotehnik elektronik</t>
  </si>
  <si>
    <t>Elektrotehnik, elektrotehnik energetik</t>
  </si>
  <si>
    <t>Elektrotehnik, elektrotehnik telekomunikacij</t>
  </si>
  <si>
    <t>Elektrotehnik, elektrotehnik elektronik (SI)</t>
  </si>
  <si>
    <t>Elektrotehnik elektronik</t>
  </si>
  <si>
    <t>Elektrotehnik elektronik (pti)</t>
  </si>
  <si>
    <t>Elektrotehnik elektronik (SI)</t>
  </si>
  <si>
    <t>Elektrotehnik energetik</t>
  </si>
  <si>
    <t>Elektrotehnik energetik (pti)</t>
  </si>
  <si>
    <t>Elektrotehnik telekomunikacij</t>
  </si>
  <si>
    <t>Mehatronik operater (šs, ds)</t>
  </si>
  <si>
    <t>Računalničar (šs, ds)</t>
  </si>
  <si>
    <t>Tehnik mehatronike</t>
  </si>
  <si>
    <t>Metalurgija</t>
  </si>
  <si>
    <t>Predelovalec kovin</t>
  </si>
  <si>
    <t>Strojništvo</t>
  </si>
  <si>
    <t>Obdelovalec kovin</t>
  </si>
  <si>
    <t>Obdelovalec kovin (SI)</t>
  </si>
  <si>
    <t>Ličar</t>
  </si>
  <si>
    <t>Strojni tehnik</t>
  </si>
  <si>
    <t>Strojni tehnik (pti)</t>
  </si>
  <si>
    <t>Strojni tehnik (SI)</t>
  </si>
  <si>
    <t>Strojni tehnik (pti) (SI)</t>
  </si>
  <si>
    <t>Strojni tehnik (DV)</t>
  </si>
  <si>
    <t>Avtomehanik (šs, ds)</t>
  </si>
  <si>
    <t>Avtoklepar (šs, ds)</t>
  </si>
  <si>
    <t>Klepar-krovec (šs, ds)</t>
  </si>
  <si>
    <t>Finomehanik (šs, ds)</t>
  </si>
  <si>
    <t>Instalater strojnih instalacij (šs, ds)</t>
  </si>
  <si>
    <t>Konstrukcijski mehanik (šs, ds)</t>
  </si>
  <si>
    <t>Orodjar (šs, ds)</t>
  </si>
  <si>
    <t>Strojni mehanik (šs, ds)</t>
  </si>
  <si>
    <t>Oblikovalec kovin (šs, ds)</t>
  </si>
  <si>
    <t>Urar (šs, ds)</t>
  </si>
  <si>
    <t>Avtoličar (šs, ds)</t>
  </si>
  <si>
    <t>Avtomehanik (šs, ds) (SI)</t>
  </si>
  <si>
    <t>Avtoklepar (šs, ds) (SI)</t>
  </si>
  <si>
    <t>Instalater strojnih instalacij (šs, ds) (SI)</t>
  </si>
  <si>
    <t>Konstrukcijski mehanik (šs, ds) (SI)</t>
  </si>
  <si>
    <t>Orodjar (šs, ds) (SI)</t>
  </si>
  <si>
    <t>Strojni mehanik (šs, ds) (SI)</t>
  </si>
  <si>
    <t>Oblikovalec kovin (šs, ds) (SI)</t>
  </si>
  <si>
    <t>Avtomehanik (ds-model) (IS)</t>
  </si>
  <si>
    <t>Avtoklepar (ds-model) (IS)</t>
  </si>
  <si>
    <t>Klepar-krovec (ds-model) (IS)</t>
  </si>
  <si>
    <t>Instalater strojnih instalacij (ds-model) (IS)</t>
  </si>
  <si>
    <t>Konstrukcijski mehanik (ds-model) (IS)</t>
  </si>
  <si>
    <t>Orodjar (ds-model) (IS)</t>
  </si>
  <si>
    <t>Strojni mehanik (ds-model) (IS)</t>
  </si>
  <si>
    <t>Avtomehanik (ds-model) (DV)</t>
  </si>
  <si>
    <t>Avtoklepar (ds-model) (DV)</t>
  </si>
  <si>
    <t>Klepar-krovec (ds-model) (DV)</t>
  </si>
  <si>
    <t>Instalater strojnih instalacij (ds-model) (DV)</t>
  </si>
  <si>
    <t>Konstrukcijski mehanik (ds-model) (DV)</t>
  </si>
  <si>
    <t>Orodjar (ds-model) (DV)</t>
  </si>
  <si>
    <t>Strojni mehanik (ds-model) (DV)</t>
  </si>
  <si>
    <t>Avtoserviser (šs, ds)</t>
  </si>
  <si>
    <t>Avtokaroserist (šs, ds)</t>
  </si>
  <si>
    <t>Cestni promet</t>
  </si>
  <si>
    <t>Prometni tehnik</t>
  </si>
  <si>
    <t>Prometni tehnik (SI)</t>
  </si>
  <si>
    <t>Prometni tehnik (pti)</t>
  </si>
  <si>
    <t>Prometni tehnik (pt)</t>
  </si>
  <si>
    <t>Pomorstvo</t>
  </si>
  <si>
    <t>Plovbni tehnik (SI)</t>
  </si>
  <si>
    <t>Ladijski strojni tehnik (SI)</t>
  </si>
  <si>
    <t>Rudarstvo</t>
  </si>
  <si>
    <t>Rudarski tehnik</t>
  </si>
  <si>
    <t>Rudarski tehnik (pti)</t>
  </si>
  <si>
    <t>Rudar</t>
  </si>
  <si>
    <t>Zdravstvo</t>
  </si>
  <si>
    <t>Bolničar-negovalec</t>
  </si>
  <si>
    <t>Bolničar-negovalec (SI)</t>
  </si>
  <si>
    <t>Bolničar-negovalec (ds)</t>
  </si>
  <si>
    <t>Bolničar-negovalec (ds-model) (IS)</t>
  </si>
  <si>
    <t>Bolničar-negovalec (ds-model) (DV)</t>
  </si>
  <si>
    <t>Tehnik zdravstvene nege</t>
  </si>
  <si>
    <t>Tehnik zdravstvene nege (SI)</t>
  </si>
  <si>
    <t>Tehnik zdravstvene nege (pti)</t>
  </si>
  <si>
    <t>Laboratorijski tehnik</t>
  </si>
  <si>
    <t>Kozmetični tehnik</t>
  </si>
  <si>
    <t>Zobotehnik</t>
  </si>
  <si>
    <t>Pedagoška skupina</t>
  </si>
  <si>
    <t>Vzgojitelj predšolskih otrok</t>
  </si>
  <si>
    <t>Vzgojitelj predšolskih otrok (pt)</t>
  </si>
  <si>
    <t>Kultura</t>
  </si>
  <si>
    <t>Oblikovanje, industrijski oblikovalec</t>
  </si>
  <si>
    <t>Oblikovanje, grafični oblikovalec</t>
  </si>
  <si>
    <t>Oblikovanje, modni oblikovalec</t>
  </si>
  <si>
    <t>Fotografski tehnik</t>
  </si>
  <si>
    <t>Tehnik oblikovanja</t>
  </si>
  <si>
    <t>Gimnazija</t>
  </si>
  <si>
    <t>Mednarodna matura</t>
  </si>
  <si>
    <t>Gimnazija (SI)</t>
  </si>
  <si>
    <t>Gimnazija (IS)</t>
  </si>
  <si>
    <t>Gimnazija (š)</t>
  </si>
  <si>
    <t>Gimnazija (š) (SI)</t>
  </si>
  <si>
    <t>Klasična gimnazija</t>
  </si>
  <si>
    <t>Maturitetni tečaj</t>
  </si>
  <si>
    <t>Maturitetni tečaj (IS)</t>
  </si>
  <si>
    <t>Maturitetni tečaj (DV)</t>
  </si>
  <si>
    <t>Osebne storitve</t>
  </si>
  <si>
    <t>Pomonica gospodinje-oskrbnice</t>
  </si>
  <si>
    <t>Oskrbnik</t>
  </si>
  <si>
    <t>Čistilec objektov</t>
  </si>
  <si>
    <t>Frizer</t>
  </si>
  <si>
    <t>Frizer (SI)</t>
  </si>
  <si>
    <t>Frizer (ds)</t>
  </si>
  <si>
    <t>Frizer (ds) (SI)</t>
  </si>
  <si>
    <t>Frizer (šs, ds)</t>
  </si>
  <si>
    <t>Strokovna gimnazija</t>
  </si>
  <si>
    <t>Ekonomska gimnazija</t>
  </si>
  <si>
    <t>Ekonomska gimnazija (SI)</t>
  </si>
  <si>
    <t>Tehniška gimnazija</t>
  </si>
  <si>
    <t>Tehniška gimnazija (SI)</t>
  </si>
  <si>
    <t>Umetniška gimnazija, glasbena smer - glasbeni stavek (SI)</t>
  </si>
  <si>
    <t>Vzgojna skupina DD</t>
  </si>
  <si>
    <r>
      <t xml:space="preserve">toplota
</t>
    </r>
    <r>
      <rPr>
        <i/>
        <sz val="8"/>
        <rFont val="Arial CE"/>
        <family val="2"/>
        <charset val="238"/>
      </rPr>
      <t>klimatska
cona</t>
    </r>
  </si>
  <si>
    <r>
      <t>Norma m</t>
    </r>
    <r>
      <rPr>
        <b/>
        <vertAlign val="superscript"/>
        <sz val="8"/>
        <rFont val="Arial CE"/>
        <charset val="238"/>
      </rPr>
      <t>2</t>
    </r>
  </si>
  <si>
    <r>
      <t>kWh/m</t>
    </r>
    <r>
      <rPr>
        <b/>
        <vertAlign val="superscript"/>
        <sz val="8"/>
        <rFont val="Arial CE"/>
        <charset val="238"/>
      </rPr>
      <t>2</t>
    </r>
  </si>
  <si>
    <r>
      <t>m</t>
    </r>
    <r>
      <rPr>
        <b/>
        <vertAlign val="superscript"/>
        <sz val="8"/>
        <rFont val="Arial CE"/>
        <charset val="238"/>
      </rPr>
      <t>3</t>
    </r>
    <r>
      <rPr>
        <b/>
        <sz val="8"/>
        <rFont val="Arial CE"/>
        <family val="2"/>
        <charset val="238"/>
      </rPr>
      <t>/m</t>
    </r>
    <r>
      <rPr>
        <b/>
        <vertAlign val="superscript"/>
        <sz val="8"/>
        <rFont val="Arial CE"/>
        <charset val="238"/>
      </rPr>
      <t>2</t>
    </r>
  </si>
  <si>
    <t>Hortikulturni tehnik</t>
  </si>
  <si>
    <t>Kmetijsko-podjetniški tehnik</t>
  </si>
  <si>
    <t>Ustvarjalec modnih oblačil</t>
  </si>
  <si>
    <t>Tehnik steklarstva</t>
  </si>
  <si>
    <t>Grafični tehnik (PTI)</t>
  </si>
  <si>
    <t>Tehnik steklarstva (PTI)</t>
  </si>
  <si>
    <t>Elektrotehnik</t>
  </si>
  <si>
    <t>Zdravstvena nega</t>
  </si>
  <si>
    <t>Geotehnik</t>
  </si>
  <si>
    <t>Farmacevtski tehnik</t>
  </si>
  <si>
    <t>Mehanik kmetijskih in delovnih strojev</t>
  </si>
  <si>
    <t>Metalurg</t>
  </si>
  <si>
    <t>Izdelovalec kovinskih konstrukcij</t>
  </si>
  <si>
    <t>Pomočnik v tehnoloških procesih</t>
  </si>
  <si>
    <t>Gastronomske in hotelske storitve</t>
  </si>
  <si>
    <t>Geostrojnik rudar</t>
  </si>
  <si>
    <t>Tehnik elektronskih komunikacij</t>
  </si>
  <si>
    <t>Naravovarstveni tehnik</t>
  </si>
  <si>
    <t>Elektrikar</t>
  </si>
  <si>
    <t>Tehnik varovanja</t>
  </si>
  <si>
    <t>Logistični tehnik</t>
  </si>
  <si>
    <t>Tehnik računalništva</t>
  </si>
  <si>
    <t>Okoljevarstveni tehnik</t>
  </si>
  <si>
    <t>Dodatek za dojezičnost</t>
  </si>
  <si>
    <t>GIMglas</t>
  </si>
  <si>
    <t>Računalnikar</t>
  </si>
  <si>
    <t>SPI</t>
  </si>
  <si>
    <t>Plačni razred</t>
  </si>
  <si>
    <t>Osnovna plača</t>
  </si>
  <si>
    <t>Mehatronik operater (DV)</t>
  </si>
  <si>
    <t>GIMu</t>
  </si>
  <si>
    <t>Ustvarjalec modnih oblačil (PTI)</t>
  </si>
  <si>
    <t>Izvajalec suhomontažne gradnje</t>
  </si>
  <si>
    <t>Kamnosek</t>
  </si>
  <si>
    <t>Tesar</t>
  </si>
  <si>
    <t>Upravljalec težke gradbene mehanizacije</t>
  </si>
  <si>
    <t>Zidar</t>
  </si>
  <si>
    <t>Pomočnik pri tehnologiji gradnje</t>
  </si>
  <si>
    <t>Trgovec (IS)</t>
  </si>
  <si>
    <t>Logistični tehnik (pti)</t>
  </si>
  <si>
    <t>Avtoserviser (DV)</t>
  </si>
  <si>
    <t>Avtoserviser (IS)</t>
  </si>
  <si>
    <t>Avtoservisni tehnik (pti)</t>
  </si>
  <si>
    <t>Hortikulturni tehnik (pti)</t>
  </si>
  <si>
    <t>Tehnik računalništva (pti)</t>
  </si>
  <si>
    <t>Elektrotehnik (pti)</t>
  </si>
  <si>
    <t>Geotehnik (pti)</t>
  </si>
  <si>
    <t>Preoblikovalec tekstilij</t>
  </si>
  <si>
    <t>Tehnik računalništva (pt)</t>
  </si>
  <si>
    <t>Plovbni tehnik</t>
  </si>
  <si>
    <t>Predšolska vzgoja</t>
  </si>
  <si>
    <t>Živilsko prehranski tehnik</t>
  </si>
  <si>
    <t>Tehnik laboratorijske biomedicine</t>
  </si>
  <si>
    <t xml:space="preserve">Mesečna cena ZI, MA na dijaka zaključnih letnikov </t>
  </si>
  <si>
    <t xml:space="preserve">Mesečna cena PM na dijaka zaključnih letnikov </t>
  </si>
  <si>
    <t>VREDNOST</t>
  </si>
  <si>
    <t>SŠ</t>
  </si>
  <si>
    <t>Vrednost PR</t>
  </si>
  <si>
    <t>Osnovna bruto plača DM za obdobje z dodatkom za DD in dvojezičnost</t>
  </si>
  <si>
    <t>Osnovna bruto plača DM za obdobje z dodatkom za DD za dijaški dom</t>
  </si>
  <si>
    <t>mesečna sredstva za prehrano na zaposlenega</t>
  </si>
  <si>
    <t>mesečna sredstva za prevoz na zaposlenega</t>
  </si>
  <si>
    <t>enak znesek kot za prehrano</t>
  </si>
  <si>
    <t>KAD mesečno na zaposlenega</t>
  </si>
  <si>
    <t>mesečna sredstva za jubilejne nagrade na zaposlenega</t>
  </si>
  <si>
    <t>mesečna sredstva za odpravnine ob upokojitvi na dijaka</t>
  </si>
  <si>
    <t>3x povprečna plača za 2,5% norm.delavcev (izračun je v ceni)</t>
  </si>
  <si>
    <t>višina regresa v odvisnosti od PR</t>
  </si>
  <si>
    <t xml:space="preserve">Mesečna cena pokojninskega in invalidskega zavarovanja dijakov na praksi na dijaka </t>
  </si>
  <si>
    <t>Mesečna cena zavarovanja za primer poškodbe pri delu in poklicne bolezni za dijake na praksi na dijaka</t>
  </si>
  <si>
    <t>višina regresa glede na PR je v ceniku</t>
  </si>
  <si>
    <t>IZHODIŠČA ZA IZRAČUN CENE PROGRAMA (MOFAS)</t>
  </si>
  <si>
    <t>Dodatek za delovno dobo</t>
  </si>
  <si>
    <t>Dodatek za popoldansko delo vzgojitelja</t>
  </si>
  <si>
    <t>Dodatek za nočno delo varnostnika</t>
  </si>
  <si>
    <t>Cena splošni stroški EUR/Odd</t>
  </si>
  <si>
    <t>Stalno  strokovno spopolnjevanje
Nabava knjižničnega gradiva
Tekoče vzdrževanje OS
Zdravniški pregledi delavcev
Šolska dokumnetacija</t>
  </si>
  <si>
    <t>Cena ogrevanja EUR/KWh/m2</t>
  </si>
  <si>
    <t>Cena elektrike EUR/KWh/m2</t>
  </si>
  <si>
    <t>Cena vode EUR/m3</t>
  </si>
  <si>
    <t>Cena za vaje EUR/Odd</t>
  </si>
  <si>
    <t>Cena za material PP EUR/Odd</t>
  </si>
  <si>
    <t>Cena splošni stroški EUR letno na dijaka</t>
  </si>
  <si>
    <t>Pomočnik v biotehniki in oskrbi</t>
  </si>
  <si>
    <t>Avtoserviser</t>
  </si>
  <si>
    <t>Cvetličar</t>
  </si>
  <si>
    <t>Gastronomske in hotelske storitve (DV)</t>
  </si>
  <si>
    <t>Gospodar na podeželju</t>
  </si>
  <si>
    <t>Inštalater strojnih inštalacij</t>
  </si>
  <si>
    <t>Inštalater strojnih inštalacij (DV)</t>
  </si>
  <si>
    <t>Izdelovalec oblačil</t>
  </si>
  <si>
    <t>Mesar</t>
  </si>
  <si>
    <t>Oblikovalec kovin - orodjar</t>
  </si>
  <si>
    <t>Oblikovalec kovin - orodjar (IS)</t>
  </si>
  <si>
    <t>Pečar - polagalec keramičnih oblog</t>
  </si>
  <si>
    <t>Pečar - polagalec keramičnih oblog (DV)</t>
  </si>
  <si>
    <t>Pek</t>
  </si>
  <si>
    <t>Računalnikar (IS)</t>
  </si>
  <si>
    <t>Slaščičar</t>
  </si>
  <si>
    <t>Slikopleskar - črkoslikar</t>
  </si>
  <si>
    <t>Trgovec (DV)</t>
  </si>
  <si>
    <t>Vrtnar</t>
  </si>
  <si>
    <t>Živilsko prehranski tehnik (pti)</t>
  </si>
  <si>
    <t>Mizar</t>
  </si>
  <si>
    <t>Tapetnik</t>
  </si>
  <si>
    <t>Gastronomsko-turistični tehnik</t>
  </si>
  <si>
    <t>Gastronomski tehnik (pti)</t>
  </si>
  <si>
    <t>Gastronomski tehnik (IS) (pti)</t>
  </si>
  <si>
    <t>Gastronom hotelir (IS)</t>
  </si>
  <si>
    <t>Gastronomsko-turistični tehnik (pt)</t>
  </si>
  <si>
    <t>Ekonomski tehnik (IS) (pti)</t>
  </si>
  <si>
    <t>Ekonomski tehnik (DV) (pti)</t>
  </si>
  <si>
    <t>Grafični operater</t>
  </si>
  <si>
    <t>Tehnik mehatronike (pti)</t>
  </si>
  <si>
    <t>Mehatronik operater</t>
  </si>
  <si>
    <t>Klepar-krovec</t>
  </si>
  <si>
    <t>Strojni tehnik (IS) (pti)</t>
  </si>
  <si>
    <t>Strojni tehnik (DV) (pti)</t>
  </si>
  <si>
    <t>Avtokaroserist</t>
  </si>
  <si>
    <t>Zdravstvena nega (pti)</t>
  </si>
  <si>
    <t>Predšolska vzgoja (pt)</t>
  </si>
  <si>
    <t>Gimnazija - evropski oddelki</t>
  </si>
  <si>
    <t>Gimnazija /š./</t>
  </si>
  <si>
    <t>Gimnazija - evropski oddelki (SI)</t>
  </si>
  <si>
    <t>Gimnazija (SI) /š./</t>
  </si>
  <si>
    <t>Gimnazija (DV)</t>
  </si>
  <si>
    <t>Mednarodna gimnazija</t>
  </si>
  <si>
    <t>Ekonomska gimnazija (š)</t>
  </si>
  <si>
    <t>Glasbena smer, A - glasbeni stavek</t>
  </si>
  <si>
    <t>Glasbena smer, B - petje - instrument</t>
  </si>
  <si>
    <t>Glasbena smer, C - jazz - zabavna glasba</t>
  </si>
  <si>
    <t>Plesna smer, A - balet</t>
  </si>
  <si>
    <t>Plesna smer, B - sodobni ples</t>
  </si>
  <si>
    <t>Likovna smer</t>
  </si>
  <si>
    <t>Dramsko gledališka smer</t>
  </si>
  <si>
    <t>Glasbena smer, B - petje - instrument (SI)</t>
  </si>
  <si>
    <t>Likovna smer (SI)</t>
  </si>
  <si>
    <t>Glasbena smer, A - glasbeni stavek (interdisc.)</t>
  </si>
  <si>
    <t>Glasbena smer, B - petje - instrument (interdis.)</t>
  </si>
  <si>
    <t>Glasbena smer, C - jazz - zabavna glasba (int.)</t>
  </si>
  <si>
    <t>Plesna smer, A - balet (interdisciplinarni)</t>
  </si>
  <si>
    <t>Glasbena smer, B - petje - instrument (SI) (int.)</t>
  </si>
  <si>
    <t>pomočnik ravnatelja VII/2</t>
  </si>
  <si>
    <t>svetovalni delavec VII/2</t>
  </si>
  <si>
    <t>knjižničar VII/2</t>
  </si>
  <si>
    <t>vzgojitelj VII/2</t>
  </si>
  <si>
    <t>učitelj praktičnega pouka VII/1 in učitelj praktičnega pouka VII/2</t>
  </si>
  <si>
    <t>učitelj VII/1 in učitelj VII/2</t>
  </si>
  <si>
    <t>učitelj praktičnega pouka V</t>
  </si>
  <si>
    <t>laborant III</t>
  </si>
  <si>
    <t>vzdrževalec računalniške opreme VII/1</t>
  </si>
  <si>
    <t>tehnični delavec-vzdrževalec učne tehnologije IV</t>
  </si>
  <si>
    <t>hišnik IV</t>
  </si>
  <si>
    <t>čistilec II</t>
  </si>
  <si>
    <t>varnostnik V</t>
  </si>
  <si>
    <t>perica II</t>
  </si>
  <si>
    <t>vratar  III</t>
  </si>
  <si>
    <t>tehnični delavec-vzdrževalec učne tehnologije V</t>
  </si>
  <si>
    <t>administrator V</t>
  </si>
  <si>
    <t>SŠ - IS in DV</t>
  </si>
  <si>
    <t>PTT promet (le telefonist)</t>
  </si>
  <si>
    <t>Administrator (DV)</t>
  </si>
  <si>
    <t>Gastronomija (DV) (pti)</t>
  </si>
  <si>
    <t>Tehnik varovanja (PTI)</t>
  </si>
  <si>
    <t xml:space="preserve">Polagalec talnih oblog </t>
  </si>
  <si>
    <t>Zlatar</t>
  </si>
  <si>
    <t>Živilec</t>
  </si>
  <si>
    <t>Ladijski strojni tehnik</t>
  </si>
  <si>
    <t>Oblikovalec kovin (DV)</t>
  </si>
  <si>
    <t>Elektrikar (DV)</t>
  </si>
  <si>
    <t>*+20% za člane sindikata, upoštevano 100%</t>
  </si>
  <si>
    <t>Kemijski tehnik (DV)</t>
  </si>
  <si>
    <t>Tehnik mehatronike (pti) (DV)</t>
  </si>
  <si>
    <t>na dijaka/uro</t>
  </si>
  <si>
    <t>Metalurški tehnik</t>
  </si>
  <si>
    <t>Predšolska vzgoja (IS)</t>
  </si>
  <si>
    <t>Avtoserviser (SI)</t>
  </si>
  <si>
    <t>Računalnikar (SI)</t>
  </si>
  <si>
    <t>Inštalater strojnih inštalacij (SI)</t>
  </si>
  <si>
    <t>Gastronomske in hotelske storitve (SI)</t>
  </si>
  <si>
    <t>Strojni mehanik</t>
  </si>
  <si>
    <t>Elektrotehnik (SI)</t>
  </si>
  <si>
    <t>Gastronomsko-turistični tehnik (SI)</t>
  </si>
  <si>
    <t>Kozmetični tehnik (SI)</t>
  </si>
  <si>
    <t>Zdravstvena nega (SI)</t>
  </si>
  <si>
    <t>Grafični tehnik (nov)</t>
  </si>
  <si>
    <t>Gledališče in film</t>
  </si>
  <si>
    <t>Osnovna bruto plača DM  za obdobje od 1.1. do 31.12.</t>
  </si>
  <si>
    <t>MINIMALNA PLAČA</t>
  </si>
  <si>
    <t>Tajnik VIZ VI</t>
  </si>
  <si>
    <t>Mehatronik operater SI</t>
  </si>
  <si>
    <t>Papirničar</t>
  </si>
  <si>
    <t>od 1.1.2018</t>
  </si>
  <si>
    <t xml:space="preserve">Jubilejna </t>
  </si>
  <si>
    <t>Jubilejna + 20%</t>
  </si>
  <si>
    <t>REGRES 2019</t>
  </si>
  <si>
    <t>učitelj razrednik</t>
  </si>
  <si>
    <t>SAZOR</t>
  </si>
  <si>
    <t>letno na dijaka (Skupni sporazum o reproduciranju avtorskih del)</t>
  </si>
  <si>
    <t>3. odstavek 5. člena pravilnika - povečanje osnovnih plač (vključuje nadomeščanje, magisterij ipd…). Možno od 1% do 4%.</t>
  </si>
  <si>
    <t>v letu 2019</t>
  </si>
  <si>
    <t>PLAČNI RAZRED DEC18</t>
  </si>
  <si>
    <t>PLAČNI RAZRED JAN19</t>
  </si>
  <si>
    <t>PLAČNI RAZRED SEP19</t>
  </si>
  <si>
    <t>PLAČNI RAZRED NOV19</t>
  </si>
  <si>
    <t>PLAČNI RAZRED SEP20</t>
  </si>
  <si>
    <t>Povprečna vrednost PR 2019</t>
  </si>
  <si>
    <t>učitelj praktičnega pouka VI</t>
  </si>
  <si>
    <t>organizator praktičnega pouka VI, organizator praktičnega izobraževanja v delovnem procesu VI, vodja posestva VI</t>
  </si>
  <si>
    <t xml:space="preserve">Dodatek po 3. odstavku 5. člena </t>
  </si>
  <si>
    <t>RAST PR - DOGOVOR S SINDIKATI</t>
  </si>
  <si>
    <t>za 10 let</t>
  </si>
  <si>
    <t>za 20 let</t>
  </si>
  <si>
    <t>za 30 let</t>
  </si>
  <si>
    <t>za 40 let</t>
  </si>
  <si>
    <t>Pavšalni prispevek za zdravstveno zavarovanje, določi ga ZZZS, potrebno upoštevati število mesecev (0,3'% od povprečne plače, znaša 4,86 za 2018 in 5,03 za 2019)</t>
  </si>
  <si>
    <t>Plačna lestvica od 1.9.2016 naprej, tudi za 2017, 2018 in 2019</t>
  </si>
  <si>
    <t>od 1.1.2019</t>
  </si>
  <si>
    <t>Dodatek za razredništvo</t>
  </si>
  <si>
    <t>mesecev</t>
  </si>
  <si>
    <t>CENIK 2019 - 5.člen</t>
  </si>
  <si>
    <t>3.od, 5.člen</t>
  </si>
  <si>
    <t>Upoštevana delovna doba (4.od, 5.čl)</t>
  </si>
  <si>
    <t>7.od., 5.čl.</t>
  </si>
  <si>
    <t>8.od., 5.čl.</t>
  </si>
  <si>
    <t>9.od. 5.čl.</t>
  </si>
  <si>
    <t>1.od., 6.čl.</t>
  </si>
  <si>
    <t>1.a od., 6.čl.</t>
  </si>
  <si>
    <t>1.b od., 6.čl.</t>
  </si>
  <si>
    <t>1.c od., 6.čl.</t>
  </si>
  <si>
    <t>16 premijski razred</t>
  </si>
  <si>
    <t>izračun na podlagi dnevnega zneska za prehrano (Ur.l.RS -  Ugotovitveni sklep o višini regresa za prehrano med delom), 22 delovnih dni in 10,5 mesecev</t>
  </si>
  <si>
    <t>jubilejna nagrada: Povprečna jubilejna nagrada ob upoštevanju 10% normativnih delavcev</t>
  </si>
  <si>
    <t>pol dnevnice (105.a člen KPVIZ) na enega spremljevalca na eni ekskurziji (dnevnica za službeno potovanje v RS, ki traja nad 12 ur 16,00 EUR)</t>
  </si>
  <si>
    <t>Podatek o letnem znesku zavarovanja je objavljen v Uradnem listu  (deljeno z 12 meseci)</t>
  </si>
  <si>
    <t>ŠT. NORMATIVNIH DELAVCEV NA DIJAKA PO PROGRAMIH</t>
  </si>
  <si>
    <t>Šifra programa</t>
  </si>
  <si>
    <t>Ime programa</t>
  </si>
  <si>
    <t>Grafični tehnik (PTI) nov</t>
  </si>
  <si>
    <t>Mednarodna matura - isto kot gimnazija</t>
  </si>
  <si>
    <t>Glasbena smer, B - petje - instrument Petje</t>
  </si>
  <si>
    <t>Glasbena smer, B - petje - instrument Klavir</t>
  </si>
  <si>
    <t>Glasbena smer, B - petje - instrument Orgle</t>
  </si>
  <si>
    <t>Glasbena smer, B - petje - instrument Kitara Harfa Citre</t>
  </si>
  <si>
    <t>Glasbena smer, B - petje - instrument OBOA, FLAVTA, SAKSOFON, KLARINET, VIOLINA</t>
  </si>
  <si>
    <t>Glasbena smer, B - petje - instrument Harmonika</t>
  </si>
  <si>
    <t>Glasbena smer, B - petje - instrument Ostali</t>
  </si>
  <si>
    <t>Glasbena smer, C - jazz - zabavna glasba Petje,kitara,kontrabas,saksofon,trobenta,pozavna</t>
  </si>
  <si>
    <t>Glasbena smer, C - jazz - zabavna glasba Klavir</t>
  </si>
  <si>
    <t>Glasbena smer, C - jazz - zabavna glasba Bobni</t>
  </si>
  <si>
    <t>Dramsko gledališka smer C</t>
  </si>
  <si>
    <t>Glasbena smer, B - petje - instrument (SI) Petje</t>
  </si>
  <si>
    <t>Glasbena smer, B - petje - instrument (SI) klavir</t>
  </si>
  <si>
    <t>Glasbena smer, B - petje - instrument (SI) Orgle</t>
  </si>
  <si>
    <t>Glasbena smer, B - petje - instrument (SI) Kitara, Harfa, Citre</t>
  </si>
  <si>
    <t>Glasbena smer, B - petje - instrument (SI) OBOA, FLAVTA, SAKSOFON, KLARINET, VIOLINA</t>
  </si>
  <si>
    <t>Glasbena smer, B - petje - instrument (SI) Harmonika</t>
  </si>
  <si>
    <t>Glasbena smer, B - petje - instrument (SI) Ostali</t>
  </si>
  <si>
    <t>Glasbena smer, B - petje - instrument (interdis.) Klavir</t>
  </si>
  <si>
    <t>Glasbena smer, B - petje - instrument (interdis.) Petje</t>
  </si>
  <si>
    <t>Glasbena smer, B - petje - instrument (interdis.) Orgle</t>
  </si>
  <si>
    <t>Glasbena smer, B - petje - instrument (interdis.) Kitara Harfa Citre</t>
  </si>
  <si>
    <t>Glasbena smer, B - petje - instrument (interdis.) OBOA, FLAVTA, SAKSOFON, KLARINET, VIOLINA</t>
  </si>
  <si>
    <t>Glasbena smer, B - petje - instrument (interdis.) Harmonika</t>
  </si>
  <si>
    <t>Glasbena smer, B - petje - instrument (interdis.) Ostali</t>
  </si>
  <si>
    <t>Glasbena smer, C - jazz - zabavna glasba (int.) Petje,kitara,kontrabas,saksofon,trobenta,pozavna</t>
  </si>
  <si>
    <t>Glasbena smer, C - jazz - zabavna glasba (int.) Klavir</t>
  </si>
  <si>
    <t>Glasbena smer, C - jazz - zabavna glasba (int.) Bobni</t>
  </si>
  <si>
    <t>Glasbena smer, B - petje - instrument (SI) (int.) Petje</t>
  </si>
  <si>
    <t>Glasbena smer, B - petje - instrument (SI) (int.) klavir</t>
  </si>
  <si>
    <t>Glasbena smer, B - petje - instrument (SI) (int.) Orgle</t>
  </si>
  <si>
    <t>Glasbena smer, B - petje - instrument (SI) (int.) Kitara, Harfa, Citre</t>
  </si>
  <si>
    <t>Glasbena smer, B - petje - instrument (SI) (int.) OBOA, FLAVTA, SAKSOFON, KLARINET, VIOLINA</t>
  </si>
  <si>
    <t>Glasbena smer, B - petje - instrument (SI) (int.) Harmonika</t>
  </si>
  <si>
    <t>Glasbena smer, B - petje - instrument (SI) (int.) Ostali</t>
  </si>
  <si>
    <t>Gledališče in film C</t>
  </si>
  <si>
    <t>Tip programa</t>
  </si>
  <si>
    <t>Materinščina</t>
  </si>
  <si>
    <t>Učitelji 700</t>
  </si>
  <si>
    <t>Učitelj praktičnega pouka</t>
  </si>
  <si>
    <t>PRA VIS</t>
  </si>
  <si>
    <t>PRA VSŠ</t>
  </si>
  <si>
    <t>PRA SR</t>
  </si>
  <si>
    <t>Korepetitor</t>
  </si>
  <si>
    <t>Laboranti</t>
  </si>
  <si>
    <t>Znižana obveza</t>
  </si>
  <si>
    <t>Organizator delovne prakse</t>
  </si>
  <si>
    <t>Organizator PUD (PIDP)</t>
  </si>
  <si>
    <t>Pomočnik ravnatelja</t>
  </si>
  <si>
    <t>Odbitek za pomočnika oz. ravnatelja za IS-programe</t>
  </si>
  <si>
    <t>Vodja posestva</t>
  </si>
  <si>
    <t>Knjižničar</t>
  </si>
  <si>
    <t>Računovodja VI</t>
  </si>
  <si>
    <t>Poslovni sekretar VI</t>
  </si>
  <si>
    <t>Tehnični delavec-vzdrževalec učne tehnologije V</t>
  </si>
  <si>
    <t>Vzdrževalec računalniške opreme VII/1</t>
  </si>
  <si>
    <t>Hišnik IV</t>
  </si>
  <si>
    <t>Čistilec II</t>
  </si>
  <si>
    <t>Tehnik mehatronike (DV) (pti)</t>
  </si>
  <si>
    <t>Svetovalni delavec</t>
  </si>
  <si>
    <t>Organizator praktičega pouka</t>
  </si>
  <si>
    <t>ŠIFRA PROGRAMA</t>
  </si>
  <si>
    <t>PROGRAMI NPI</t>
  </si>
  <si>
    <t xml:space="preserve">Obdelovalec lesa </t>
  </si>
  <si>
    <t>PROGRAMI SPI</t>
  </si>
  <si>
    <t xml:space="preserve">Administrator </t>
  </si>
  <si>
    <t xml:space="preserve">Avtokaroserist </t>
  </si>
  <si>
    <t xml:space="preserve">Frizer </t>
  </si>
  <si>
    <t>Gastronomske in hotelske storitve (IS)</t>
  </si>
  <si>
    <t xml:space="preserve">Grafični operater </t>
  </si>
  <si>
    <t xml:space="preserve">Izvajalec suhomontažne gradnje </t>
  </si>
  <si>
    <t xml:space="preserve">Klepar-krovec </t>
  </si>
  <si>
    <t xml:space="preserve">Mehatronik operater </t>
  </si>
  <si>
    <t xml:space="preserve">Mehatronik operater (SI)
</t>
  </si>
  <si>
    <t xml:space="preserve">Mizar </t>
  </si>
  <si>
    <t xml:space="preserve">Tapetnik </t>
  </si>
  <si>
    <t xml:space="preserve">Trgovec </t>
  </si>
  <si>
    <t>Oblikovalec kovin - orodjar (DV)</t>
  </si>
  <si>
    <t>PROGRAMI SSI</t>
  </si>
  <si>
    <t>Gastronomija in turizem</t>
  </si>
  <si>
    <t>Gastronomija in turizem (SI)</t>
  </si>
  <si>
    <t>Tehnik mehatronike (v izteku)</t>
  </si>
  <si>
    <t>Tehnik oblikovanja (v izteku)</t>
  </si>
  <si>
    <t xml:space="preserve">Tehnik optik </t>
  </si>
  <si>
    <t xml:space="preserve">Tehnik varovanja </t>
  </si>
  <si>
    <t xml:space="preserve">Zobotehnik </t>
  </si>
  <si>
    <t>PROGRAMI PTI</t>
  </si>
  <si>
    <t>Avtoservisni tehnik</t>
  </si>
  <si>
    <t xml:space="preserve">Gastronomija (IS) </t>
  </si>
  <si>
    <t>Gastronomija</t>
  </si>
  <si>
    <t>Strojni tehnik (IS)</t>
  </si>
  <si>
    <t xml:space="preserve">Zdravstvena nega </t>
  </si>
  <si>
    <t>Gastronomija (DV)</t>
  </si>
  <si>
    <t>Tehnik računalništva (IS)</t>
  </si>
  <si>
    <t>PROGRAMI PT</t>
  </si>
  <si>
    <t xml:space="preserve">Gastronomija in turizem </t>
  </si>
  <si>
    <t xml:space="preserve">Predšolska vzgoja </t>
  </si>
  <si>
    <t>velikost skupine STR</t>
  </si>
  <si>
    <t>velikost skupine PRA 1</t>
  </si>
  <si>
    <t>velikost skupine PRA 2</t>
  </si>
  <si>
    <t>velikost skupine PRA 3</t>
  </si>
  <si>
    <t>velikost skupine PRA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</si>
</sst>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&quot;SIT&quot;_-;\-* #,##0.00\ &quot;SIT&quot;_-;_-* &quot;-&quot;??\ &quot;SIT&quot;_-;_-@_-"/>
    <numFmt numFmtId="165" formatCode="0.000"/>
    <numFmt numFmtId="166" formatCode="#,##0.0000"/>
    <numFmt numFmtId="167" formatCode="0.0000"/>
    <numFmt numFmtId="168" formatCode="#,##0.00000"/>
    <numFmt numFmtId="169" formatCode="_-* #,##0.00\ [$EUR]_-;\-* #,##0.00\ [$EUR]_-;_-* &quot;-&quot;??\ [$EUR]_-;_-@_-"/>
    <numFmt numFmtId="170" formatCode="_-* #,##0.0000\ [$EUR]_-;\-* #,##0.0000\ [$EUR]_-;_-* &quot;-&quot;????\ [$EUR]_-;_-@_-"/>
    <numFmt numFmtId="171" formatCode="#,##0.0000_ ;\-#,##0.0000\ "/>
    <numFmt numFmtId="172" formatCode="#,##0.00000000"/>
  </numFmts>
  <fonts count="7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b/>
      <sz val="12"/>
      <name val="Tahoma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4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vertAlign val="superscript"/>
      <sz val="8"/>
      <name val="Arial CE"/>
      <charset val="238"/>
    </font>
    <font>
      <b/>
      <sz val="12"/>
      <name val="Arial CE"/>
      <family val="2"/>
      <charset val="238"/>
    </font>
    <font>
      <i/>
      <sz val="8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theme="1"/>
      <name val="Arial"/>
      <family val="2"/>
      <charset val="238"/>
    </font>
    <font>
      <i/>
      <sz val="8"/>
      <color rgb="FFFF0000"/>
      <name val="Arial CE"/>
      <charset val="238"/>
    </font>
    <font>
      <i/>
      <sz val="8"/>
      <name val="Arial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20" borderId="1" applyNumberFormat="0" applyAlignment="0" applyProtection="0"/>
    <xf numFmtId="0" fontId="49" fillId="21" borderId="2" applyNumberFormat="0" applyAlignment="0" applyProtection="0"/>
    <xf numFmtId="0" fontId="42" fillId="0" borderId="0">
      <alignment horizontal="left" vertical="center" indent="1"/>
    </xf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1" applyNumberFormat="0" applyAlignment="0" applyProtection="0"/>
    <xf numFmtId="0" fontId="56" fillId="0" borderId="7" applyNumberFormat="0" applyFill="0" applyAlignment="0" applyProtection="0"/>
    <xf numFmtId="0" fontId="5" fillId="0" borderId="0"/>
    <xf numFmtId="0" fontId="44" fillId="0" borderId="0"/>
    <xf numFmtId="0" fontId="62" fillId="0" borderId="0"/>
    <xf numFmtId="0" fontId="3" fillId="0" borderId="0"/>
    <xf numFmtId="0" fontId="5" fillId="0" borderId="0"/>
    <xf numFmtId="0" fontId="5" fillId="0" borderId="0"/>
    <xf numFmtId="0" fontId="57" fillId="22" borderId="0" applyNumberFormat="0" applyBorder="0" applyAlignment="0" applyProtection="0"/>
    <xf numFmtId="0" fontId="5" fillId="0" borderId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20" borderId="6" applyNumberFormat="0" applyAlignment="0" applyProtection="0"/>
    <xf numFmtId="0" fontId="59" fillId="0" borderId="0" applyNumberFormat="0" applyFill="0" applyBorder="0" applyAlignment="0" applyProtection="0"/>
    <xf numFmtId="0" fontId="60" fillId="0" borderId="9" applyNumberFormat="0" applyFill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</cellStyleXfs>
  <cellXfs count="231">
    <xf numFmtId="0" fontId="0" fillId="0" borderId="0" xfId="0"/>
    <xf numFmtId="0" fontId="0" fillId="0" borderId="0" xfId="0" applyFill="1"/>
    <xf numFmtId="4" fontId="14" fillId="0" borderId="0" xfId="0" applyNumberFormat="1" applyFont="1" applyFill="1" applyBorder="1" applyAlignment="1">
      <alignment horizontal="right" vertical="center"/>
    </xf>
    <xf numFmtId="0" fontId="5" fillId="0" borderId="0" xfId="42" applyAlignment="1">
      <alignment vertical="center" wrapText="1"/>
    </xf>
    <xf numFmtId="0" fontId="5" fillId="0" borderId="0" xfId="42" applyBorder="1"/>
    <xf numFmtId="168" fontId="5" fillId="0" borderId="0" xfId="42" applyNumberFormat="1" applyAlignment="1">
      <alignment vertical="center" wrapText="1"/>
    </xf>
    <xf numFmtId="0" fontId="5" fillId="0" borderId="0" xfId="42"/>
    <xf numFmtId="0" fontId="15" fillId="0" borderId="11" xfId="42" applyFont="1" applyBorder="1" applyAlignment="1">
      <alignment horizontal="left" vertical="center"/>
    </xf>
    <xf numFmtId="4" fontId="5" fillId="0" borderId="0" xfId="42" applyNumberFormat="1" applyBorder="1"/>
    <xf numFmtId="4" fontId="5" fillId="0" borderId="0" xfId="42" applyNumberFormat="1"/>
    <xf numFmtId="0" fontId="5" fillId="0" borderId="11" xfId="42" applyBorder="1" applyAlignment="1">
      <alignment vertical="center" wrapText="1"/>
    </xf>
    <xf numFmtId="0" fontId="5" fillId="0" borderId="10" xfId="42" applyFill="1" applyBorder="1" applyAlignment="1">
      <alignment vertical="center" wrapText="1"/>
    </xf>
    <xf numFmtId="168" fontId="5" fillId="0" borderId="16" xfId="42" applyNumberFormat="1" applyFill="1" applyBorder="1" applyAlignment="1">
      <alignment vertical="center" wrapText="1"/>
    </xf>
    <xf numFmtId="0" fontId="5" fillId="0" borderId="0" xfId="42" applyFill="1"/>
    <xf numFmtId="0" fontId="8" fillId="0" borderId="0" xfId="42" applyFont="1" applyFill="1" applyAlignment="1">
      <alignment wrapText="1"/>
    </xf>
    <xf numFmtId="4" fontId="5" fillId="0" borderId="0" xfId="42" applyNumberFormat="1" applyFill="1" applyBorder="1"/>
    <xf numFmtId="4" fontId="5" fillId="0" borderId="0" xfId="42" applyNumberFormat="1" applyFill="1"/>
    <xf numFmtId="49" fontId="7" fillId="0" borderId="17" xfId="41" applyNumberFormat="1" applyFont="1" applyFill="1" applyBorder="1" applyAlignment="1">
      <alignment horizontal="right"/>
    </xf>
    <xf numFmtId="0" fontId="5" fillId="0" borderId="17" xfId="41" applyFont="1" applyFill="1" applyBorder="1"/>
    <xf numFmtId="1" fontId="22" fillId="0" borderId="17" xfId="41" applyNumberFormat="1" applyFont="1" applyFill="1" applyBorder="1" applyAlignment="1">
      <alignment horizontal="center"/>
    </xf>
    <xf numFmtId="0" fontId="18" fillId="0" borderId="17" xfId="41" applyFont="1" applyFill="1" applyBorder="1" applyAlignment="1">
      <alignment horizontal="center"/>
    </xf>
    <xf numFmtId="0" fontId="5" fillId="0" borderId="14" xfId="41" applyFont="1" applyFill="1" applyBorder="1"/>
    <xf numFmtId="1" fontId="22" fillId="0" borderId="14" xfId="41" applyNumberFormat="1" applyFont="1" applyFill="1" applyBorder="1" applyAlignment="1">
      <alignment horizontal="center"/>
    </xf>
    <xf numFmtId="0" fontId="18" fillId="0" borderId="14" xfId="41" applyFont="1" applyFill="1" applyBorder="1" applyAlignment="1">
      <alignment horizontal="center"/>
    </xf>
    <xf numFmtId="1" fontId="16" fillId="0" borderId="17" xfId="41" applyNumberFormat="1" applyFont="1" applyFill="1" applyBorder="1" applyAlignment="1">
      <alignment horizontal="center"/>
    </xf>
    <xf numFmtId="0" fontId="5" fillId="0" borderId="0" xfId="41" applyFont="1" applyFill="1"/>
    <xf numFmtId="1" fontId="5" fillId="0" borderId="17" xfId="41" applyNumberFormat="1" applyFont="1" applyFill="1" applyBorder="1" applyAlignment="1">
      <alignment horizontal="right"/>
    </xf>
    <xf numFmtId="0" fontId="9" fillId="0" borderId="17" xfId="41" applyNumberFormat="1" applyFont="1" applyFill="1" applyBorder="1" applyAlignment="1">
      <alignment horizontal="right"/>
    </xf>
    <xf numFmtId="49" fontId="9" fillId="0" borderId="17" xfId="41" applyNumberFormat="1" applyFont="1" applyFill="1" applyBorder="1" applyAlignment="1">
      <alignment horizontal="right"/>
    </xf>
    <xf numFmtId="4" fontId="5" fillId="0" borderId="17" xfId="41" applyNumberFormat="1" applyFont="1" applyFill="1" applyBorder="1" applyAlignment="1">
      <alignment horizontal="right"/>
    </xf>
    <xf numFmtId="4" fontId="0" fillId="0" borderId="0" xfId="0" applyNumberFormat="1"/>
    <xf numFmtId="0" fontId="27" fillId="0" borderId="0" xfId="0" applyFont="1"/>
    <xf numFmtId="0" fontId="30" fillId="0" borderId="0" xfId="44" applyFont="1"/>
    <xf numFmtId="0" fontId="31" fillId="0" borderId="0" xfId="44" applyFont="1"/>
    <xf numFmtId="0" fontId="13" fillId="0" borderId="0" xfId="44" applyFont="1"/>
    <xf numFmtId="0" fontId="29" fillId="0" borderId="0" xfId="44" applyFont="1" applyAlignment="1">
      <alignment horizontal="center"/>
    </xf>
    <xf numFmtId="0" fontId="32" fillId="0" borderId="0" xfId="0" applyFont="1"/>
    <xf numFmtId="0" fontId="10" fillId="0" borderId="17" xfId="41" applyFont="1" applyFill="1" applyBorder="1"/>
    <xf numFmtId="4" fontId="10" fillId="0" borderId="17" xfId="41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5" fillId="0" borderId="0" xfId="0" applyFont="1" applyFill="1"/>
    <xf numFmtId="0" fontId="12" fillId="0" borderId="0" xfId="0" applyFont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4" fontId="5" fillId="0" borderId="17" xfId="41" applyNumberFormat="1" applyFont="1" applyFill="1" applyBorder="1" applyAlignment="1">
      <alignment horizontal="left"/>
    </xf>
    <xf numFmtId="170" fontId="5" fillId="0" borderId="17" xfId="53" applyNumberFormat="1" applyFont="1" applyFill="1" applyBorder="1" applyAlignment="1">
      <alignment vertical="center"/>
    </xf>
    <xf numFmtId="0" fontId="26" fillId="0" borderId="0" xfId="42" applyFont="1"/>
    <xf numFmtId="3" fontId="26" fillId="0" borderId="0" xfId="42" applyNumberFormat="1" applyFont="1" applyBorder="1"/>
    <xf numFmtId="0" fontId="26" fillId="0" borderId="0" xfId="42" applyFont="1" applyFill="1"/>
    <xf numFmtId="0" fontId="26" fillId="0" borderId="0" xfId="42" applyFont="1" applyFill="1" applyAlignment="1">
      <alignment vertical="center"/>
    </xf>
    <xf numFmtId="3" fontId="26" fillId="0" borderId="0" xfId="42" applyNumberFormat="1" applyFont="1" applyFill="1" applyBorder="1"/>
    <xf numFmtId="0" fontId="35" fillId="0" borderId="17" xfId="0" applyFont="1" applyFill="1" applyBorder="1" applyAlignment="1">
      <alignment horizontal="center" wrapText="1"/>
    </xf>
    <xf numFmtId="0" fontId="12" fillId="0" borderId="17" xfId="0" applyFont="1" applyFill="1" applyBorder="1"/>
    <xf numFmtId="0" fontId="12" fillId="0" borderId="17" xfId="0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right"/>
    </xf>
    <xf numFmtId="0" fontId="12" fillId="0" borderId="17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vertical="center" wrapText="1"/>
    </xf>
    <xf numFmtId="9" fontId="35" fillId="0" borderId="17" xfId="46" applyFont="1" applyFill="1" applyBorder="1" applyAlignment="1">
      <alignment horizontal="center" wrapText="1"/>
    </xf>
    <xf numFmtId="9" fontId="35" fillId="0" borderId="17" xfId="0" applyNumberFormat="1" applyFont="1" applyFill="1" applyBorder="1" applyAlignment="1">
      <alignment horizontal="center" wrapText="1"/>
    </xf>
    <xf numFmtId="1" fontId="22" fillId="0" borderId="0" xfId="41" applyNumberFormat="1" applyFont="1" applyFill="1" applyBorder="1" applyAlignment="1">
      <alignment horizontal="center"/>
    </xf>
    <xf numFmtId="1" fontId="16" fillId="0" borderId="0" xfId="41" applyNumberFormat="1" applyFont="1" applyFill="1" applyBorder="1" applyAlignment="1">
      <alignment horizontal="center"/>
    </xf>
    <xf numFmtId="0" fontId="38" fillId="0" borderId="0" xfId="0" applyFont="1" applyFill="1" applyAlignment="1">
      <alignment horizontal="center" vertical="center"/>
    </xf>
    <xf numFmtId="0" fontId="3" fillId="0" borderId="17" xfId="41" applyFont="1" applyFill="1" applyBorder="1"/>
    <xf numFmtId="0" fontId="3" fillId="0" borderId="17" xfId="41" applyFont="1" applyFill="1" applyBorder="1" applyAlignment="1">
      <alignment horizontal="left"/>
    </xf>
    <xf numFmtId="4" fontId="5" fillId="0" borderId="17" xfId="41" applyNumberFormat="1" applyFont="1" applyFill="1" applyBorder="1"/>
    <xf numFmtId="0" fontId="16" fillId="0" borderId="0" xfId="42" quotePrefix="1" applyFont="1" applyFill="1" applyAlignment="1">
      <alignment horizontal="left" vertical="center"/>
    </xf>
    <xf numFmtId="0" fontId="63" fillId="0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center" vertical="center"/>
    </xf>
    <xf numFmtId="10" fontId="0" fillId="0" borderId="0" xfId="46" applyNumberFormat="1" applyFont="1"/>
    <xf numFmtId="169" fontId="5" fillId="0" borderId="0" xfId="42" applyNumberFormat="1" applyFill="1"/>
    <xf numFmtId="0" fontId="3" fillId="0" borderId="0" xfId="0" applyFont="1" applyFill="1"/>
    <xf numFmtId="9" fontId="3" fillId="0" borderId="0" xfId="46" applyFont="1" applyFill="1"/>
    <xf numFmtId="9" fontId="5" fillId="0" borderId="0" xfId="46" applyFont="1" applyFill="1"/>
    <xf numFmtId="0" fontId="5" fillId="0" borderId="0" xfId="42" applyFont="1" applyFill="1" applyAlignment="1">
      <alignment wrapText="1"/>
    </xf>
    <xf numFmtId="4" fontId="0" fillId="0" borderId="0" xfId="46" applyNumberFormat="1" applyFont="1"/>
    <xf numFmtId="0" fontId="38" fillId="0" borderId="25" xfId="0" applyFont="1" applyFill="1" applyBorder="1" applyAlignment="1">
      <alignment vertical="center" wrapText="1"/>
    </xf>
    <xf numFmtId="3" fontId="12" fillId="0" borderId="17" xfId="0" applyNumberFormat="1" applyFont="1" applyFill="1" applyBorder="1" applyAlignment="1">
      <alignment horizontal="right"/>
    </xf>
    <xf numFmtId="4" fontId="12" fillId="0" borderId="17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/>
    </xf>
    <xf numFmtId="17" fontId="26" fillId="0" borderId="0" xfId="42" applyNumberFormat="1" applyFont="1" applyFill="1" applyAlignment="1">
      <alignment horizontal="center" vertical="center"/>
    </xf>
    <xf numFmtId="17" fontId="26" fillId="0" borderId="0" xfId="42" applyNumberFormat="1" applyFont="1" applyFill="1" applyAlignment="1">
      <alignment horizontal="left" vertical="center"/>
    </xf>
    <xf numFmtId="4" fontId="26" fillId="0" borderId="0" xfId="42" applyNumberFormat="1" applyFont="1" applyFill="1" applyAlignment="1">
      <alignment horizontal="center" vertical="center"/>
    </xf>
    <xf numFmtId="0" fontId="38" fillId="0" borderId="15" xfId="0" applyFont="1" applyFill="1" applyBorder="1" applyAlignment="1">
      <alignment vertical="center" wrapText="1"/>
    </xf>
    <xf numFmtId="0" fontId="38" fillId="0" borderId="25" xfId="0" applyFont="1" applyFill="1" applyBorder="1" applyAlignment="1">
      <alignment horizontal="center" vertical="center" wrapText="1"/>
    </xf>
    <xf numFmtId="9" fontId="35" fillId="0" borderId="17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/>
    </xf>
    <xf numFmtId="4" fontId="37" fillId="0" borderId="17" xfId="0" applyNumberFormat="1" applyFont="1" applyFill="1" applyBorder="1" applyAlignment="1">
      <alignment horizontal="right"/>
    </xf>
    <xf numFmtId="4" fontId="12" fillId="0" borderId="17" xfId="0" applyNumberFormat="1" applyFont="1" applyFill="1" applyBorder="1"/>
    <xf numFmtId="4" fontId="12" fillId="0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0" fontId="35" fillId="24" borderId="17" xfId="0" applyNumberFormat="1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 wrapText="1"/>
    </xf>
    <xf numFmtId="0" fontId="39" fillId="24" borderId="26" xfId="0" applyFont="1" applyFill="1" applyBorder="1" applyAlignment="1">
      <alignment horizontal="center" vertical="center"/>
    </xf>
    <xf numFmtId="0" fontId="39" fillId="24" borderId="2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0" fontId="41" fillId="0" borderId="17" xfId="46" applyNumberFormat="1" applyFont="1" applyFill="1" applyBorder="1" applyAlignment="1">
      <alignment vertical="center"/>
    </xf>
    <xf numFmtId="168" fontId="3" fillId="0" borderId="16" xfId="0" applyNumberFormat="1" applyFont="1" applyFill="1" applyBorder="1" applyAlignment="1">
      <alignment vertical="center"/>
    </xf>
    <xf numFmtId="17" fontId="26" fillId="0" borderId="17" xfId="42" applyNumberFormat="1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vertical="center" wrapText="1"/>
    </xf>
    <xf numFmtId="169" fontId="5" fillId="0" borderId="17" xfId="53" applyNumberFormat="1" applyFont="1" applyFill="1" applyBorder="1" applyAlignment="1">
      <alignment vertical="center"/>
    </xf>
    <xf numFmtId="168" fontId="33" fillId="0" borderId="16" xfId="0" applyNumberFormat="1" applyFont="1" applyFill="1" applyBorder="1" applyAlignment="1">
      <alignment vertical="center" wrapText="1"/>
    </xf>
    <xf numFmtId="0" fontId="13" fillId="0" borderId="17" xfId="42" applyFont="1" applyFill="1" applyBorder="1" applyAlignment="1">
      <alignment horizontal="center" vertical="center"/>
    </xf>
    <xf numFmtId="0" fontId="16" fillId="0" borderId="17" xfId="42" applyFont="1" applyFill="1" applyBorder="1" applyAlignment="1">
      <alignment horizontal="center" vertical="center"/>
    </xf>
    <xf numFmtId="0" fontId="16" fillId="0" borderId="17" xfId="42" applyFont="1" applyFill="1" applyBorder="1" applyAlignment="1">
      <alignment horizontal="center" vertical="center" wrapText="1"/>
    </xf>
    <xf numFmtId="168" fontId="3" fillId="0" borderId="16" xfId="0" applyNumberFormat="1" applyFont="1" applyFill="1" applyBorder="1" applyAlignment="1">
      <alignment vertical="center" wrapText="1"/>
    </xf>
    <xf numFmtId="169" fontId="5" fillId="0" borderId="22" xfId="53" applyNumberFormat="1" applyFont="1" applyFill="1" applyBorder="1" applyAlignment="1">
      <alignment vertical="center"/>
    </xf>
    <xf numFmtId="4" fontId="26" fillId="0" borderId="17" xfId="42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171" fontId="5" fillId="0" borderId="17" xfId="53" applyNumberFormat="1" applyFont="1" applyFill="1" applyBorder="1" applyAlignment="1">
      <alignment vertical="center"/>
    </xf>
    <xf numFmtId="10" fontId="0" fillId="0" borderId="17" xfId="0" applyNumberFormat="1" applyFill="1" applyBorder="1" applyAlignment="1">
      <alignment vertical="center"/>
    </xf>
    <xf numFmtId="165" fontId="0" fillId="0" borderId="22" xfId="0" applyNumberFormat="1" applyFill="1" applyBorder="1" applyAlignment="1">
      <alignment vertical="center"/>
    </xf>
    <xf numFmtId="167" fontId="0" fillId="0" borderId="17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168" fontId="0" fillId="0" borderId="16" xfId="0" applyNumberFormat="1" applyFill="1" applyBorder="1" applyAlignment="1">
      <alignment vertical="center" wrapText="1"/>
    </xf>
    <xf numFmtId="168" fontId="33" fillId="0" borderId="16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170" fontId="5" fillId="0" borderId="27" xfId="53" applyNumberFormat="1" applyFont="1" applyFill="1" applyBorder="1" applyAlignment="1">
      <alignment vertical="center"/>
    </xf>
    <xf numFmtId="168" fontId="3" fillId="0" borderId="23" xfId="0" applyNumberFormat="1" applyFont="1" applyFill="1" applyBorder="1" applyAlignment="1">
      <alignment vertical="center" wrapText="1"/>
    </xf>
    <xf numFmtId="168" fontId="26" fillId="0" borderId="0" xfId="42" applyNumberFormat="1" applyFont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168" fontId="64" fillId="0" borderId="0" xfId="0" applyNumberFormat="1" applyFont="1" applyFill="1" applyBorder="1" applyAlignment="1">
      <alignment vertical="center" wrapText="1"/>
    </xf>
    <xf numFmtId="168" fontId="64" fillId="0" borderId="0" xfId="0" applyNumberFormat="1" applyFont="1" applyFill="1" applyBorder="1" applyAlignment="1">
      <alignment vertical="center"/>
    </xf>
    <xf numFmtId="168" fontId="26" fillId="0" borderId="0" xfId="42" applyNumberFormat="1" applyFont="1" applyFill="1" applyBorder="1" applyAlignment="1">
      <alignment vertical="center" wrapText="1"/>
    </xf>
    <xf numFmtId="0" fontId="5" fillId="0" borderId="0" xfId="41" applyFont="1" applyFill="1" applyBorder="1"/>
    <xf numFmtId="1" fontId="3" fillId="0" borderId="14" xfId="41" applyNumberFormat="1" applyFont="1" applyFill="1" applyBorder="1" applyAlignment="1">
      <alignment horizontal="right"/>
    </xf>
    <xf numFmtId="0" fontId="3" fillId="0" borderId="14" xfId="41" applyFont="1" applyFill="1" applyBorder="1"/>
    <xf numFmtId="4" fontId="3" fillId="0" borderId="14" xfId="41" applyNumberFormat="1" applyFont="1" applyFill="1" applyBorder="1" applyAlignment="1">
      <alignment horizontal="right"/>
    </xf>
    <xf numFmtId="4" fontId="5" fillId="0" borderId="14" xfId="41" applyNumberFormat="1" applyFont="1" applyFill="1" applyBorder="1"/>
    <xf numFmtId="1" fontId="3" fillId="0" borderId="17" xfId="41" applyNumberFormat="1" applyFont="1" applyFill="1" applyBorder="1" applyAlignment="1">
      <alignment horizontal="right"/>
    </xf>
    <xf numFmtId="4" fontId="3" fillId="0" borderId="17" xfId="41" applyNumberFormat="1" applyFont="1" applyFill="1" applyBorder="1" applyAlignment="1">
      <alignment horizontal="right"/>
    </xf>
    <xf numFmtId="1" fontId="16" fillId="0" borderId="17" xfId="41" applyNumberFormat="1" applyFont="1" applyFill="1" applyBorder="1" applyAlignment="1">
      <alignment horizontal="right"/>
    </xf>
    <xf numFmtId="1" fontId="43" fillId="0" borderId="17" xfId="41" applyNumberFormat="1" applyFont="1" applyFill="1" applyBorder="1" applyAlignment="1">
      <alignment horizontal="center"/>
    </xf>
    <xf numFmtId="1" fontId="43" fillId="0" borderId="0" xfId="41" applyNumberFormat="1" applyFont="1" applyFill="1" applyBorder="1" applyAlignment="1">
      <alignment horizontal="center"/>
    </xf>
    <xf numFmtId="0" fontId="5" fillId="0" borderId="0" xfId="41" applyFont="1" applyFill="1" applyAlignment="1">
      <alignment horizontal="center"/>
    </xf>
    <xf numFmtId="0" fontId="17" fillId="0" borderId="0" xfId="41" applyFont="1" applyFill="1"/>
    <xf numFmtId="0" fontId="8" fillId="0" borderId="0" xfId="41" applyFont="1" applyFill="1" applyBorder="1" applyAlignment="1">
      <alignment horizontal="center"/>
    </xf>
    <xf numFmtId="0" fontId="7" fillId="0" borderId="17" xfId="41" applyFont="1" applyFill="1" applyBorder="1"/>
    <xf numFmtId="166" fontId="7" fillId="0" borderId="17" xfId="41" applyNumberFormat="1" applyFont="1" applyFill="1" applyBorder="1"/>
    <xf numFmtId="0" fontId="5" fillId="0" borderId="0" xfId="41" applyFont="1" applyFill="1" applyBorder="1" applyAlignment="1">
      <alignment horizontal="center"/>
    </xf>
    <xf numFmtId="0" fontId="19" fillId="0" borderId="0" xfId="41" applyFont="1" applyFill="1" applyAlignment="1">
      <alignment horizontal="center"/>
    </xf>
    <xf numFmtId="0" fontId="20" fillId="0" borderId="0" xfId="41" applyFont="1" applyFill="1"/>
    <xf numFmtId="0" fontId="21" fillId="0" borderId="0" xfId="41" applyFont="1" applyFill="1"/>
    <xf numFmtId="0" fontId="20" fillId="0" borderId="17" xfId="41" applyFont="1" applyFill="1" applyBorder="1" applyAlignment="1">
      <alignment horizontal="center"/>
    </xf>
    <xf numFmtId="0" fontId="20" fillId="0" borderId="18" xfId="41" applyFont="1" applyFill="1" applyBorder="1" applyAlignment="1">
      <alignment horizontal="center"/>
    </xf>
    <xf numFmtId="0" fontId="21" fillId="0" borderId="19" xfId="41" applyFont="1" applyFill="1" applyBorder="1" applyAlignment="1">
      <alignment horizontal="center"/>
    </xf>
    <xf numFmtId="4" fontId="18" fillId="0" borderId="17" xfId="41" applyNumberFormat="1" applyFont="1" applyFill="1" applyBorder="1" applyAlignment="1">
      <alignment horizontal="center"/>
    </xf>
    <xf numFmtId="0" fontId="5" fillId="0" borderId="18" xfId="41" applyFont="1" applyFill="1" applyBorder="1"/>
    <xf numFmtId="0" fontId="43" fillId="0" borderId="18" xfId="41" applyFont="1" applyFill="1" applyBorder="1" applyAlignment="1">
      <alignment horizontal="center" vertical="center"/>
    </xf>
    <xf numFmtId="0" fontId="5" fillId="0" borderId="0" xfId="41" applyFont="1" applyFill="1" applyAlignment="1">
      <alignment textRotation="90"/>
    </xf>
    <xf numFmtId="0" fontId="5" fillId="0" borderId="17" xfId="41" applyFont="1" applyFill="1" applyBorder="1" applyAlignment="1">
      <alignment textRotation="90"/>
    </xf>
    <xf numFmtId="17" fontId="43" fillId="0" borderId="17" xfId="41" quotePrefix="1" applyNumberFormat="1" applyFont="1" applyFill="1" applyBorder="1" applyAlignment="1">
      <alignment horizontal="center" vertical="center"/>
    </xf>
    <xf numFmtId="0" fontId="17" fillId="0" borderId="0" xfId="41" applyFont="1" applyFill="1" applyBorder="1"/>
    <xf numFmtId="0" fontId="5" fillId="0" borderId="17" xfId="41" applyFont="1" applyFill="1" applyBorder="1" applyAlignment="1">
      <alignment horizontal="center"/>
    </xf>
    <xf numFmtId="49" fontId="22" fillId="0" borderId="17" xfId="41" applyNumberFormat="1" applyFont="1" applyFill="1" applyBorder="1" applyAlignment="1">
      <alignment horizontal="center"/>
    </xf>
    <xf numFmtId="0" fontId="5" fillId="0" borderId="14" xfId="41" applyFont="1" applyFill="1" applyBorder="1" applyAlignment="1">
      <alignment horizontal="center"/>
    </xf>
    <xf numFmtId="49" fontId="22" fillId="0" borderId="14" xfId="41" applyNumberFormat="1" applyFont="1" applyFill="1" applyBorder="1" applyAlignment="1">
      <alignment horizontal="center"/>
    </xf>
    <xf numFmtId="49" fontId="16" fillId="0" borderId="17" xfId="4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3" fontId="20" fillId="0" borderId="17" xfId="44" applyNumberFormat="1" applyFont="1" applyFill="1" applyBorder="1" applyAlignment="1">
      <alignment horizontal="center"/>
    </xf>
    <xf numFmtId="4" fontId="29" fillId="0" borderId="17" xfId="44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0" fillId="0" borderId="10" xfId="44" applyNumberFormat="1" applyFont="1" applyFill="1" applyBorder="1" applyAlignment="1">
      <alignment horizontal="center"/>
    </xf>
    <xf numFmtId="3" fontId="20" fillId="0" borderId="16" xfId="44" applyNumberFormat="1" applyFont="1" applyFill="1" applyBorder="1" applyAlignment="1">
      <alignment horizontal="center"/>
    </xf>
    <xf numFmtId="3" fontId="28" fillId="0" borderId="10" xfId="44" applyNumberFormat="1" applyFont="1" applyFill="1" applyBorder="1" applyAlignment="1">
      <alignment horizontal="center"/>
    </xf>
    <xf numFmtId="4" fontId="29" fillId="0" borderId="16" xfId="44" applyNumberFormat="1" applyFont="1" applyFill="1" applyBorder="1" applyAlignment="1">
      <alignment horizontal="center"/>
    </xf>
    <xf numFmtId="3" fontId="28" fillId="0" borderId="13" xfId="44" applyNumberFormat="1" applyFont="1" applyFill="1" applyBorder="1" applyAlignment="1">
      <alignment horizontal="center"/>
    </xf>
    <xf numFmtId="4" fontId="29" fillId="0" borderId="27" xfId="44" applyNumberFormat="1" applyFont="1" applyFill="1" applyBorder="1" applyAlignment="1">
      <alignment horizontal="center"/>
    </xf>
    <xf numFmtId="4" fontId="29" fillId="0" borderId="23" xfId="44" applyNumberFormat="1" applyFont="1" applyFill="1" applyBorder="1" applyAlignment="1">
      <alignment horizontal="center"/>
    </xf>
    <xf numFmtId="0" fontId="15" fillId="24" borderId="12" xfId="0" applyFont="1" applyFill="1" applyBorder="1" applyAlignment="1">
      <alignment horizontal="center" vertical="center" wrapText="1"/>
    </xf>
    <xf numFmtId="0" fontId="15" fillId="24" borderId="21" xfId="0" applyFont="1" applyFill="1" applyBorder="1" applyAlignment="1">
      <alignment horizontal="center" vertical="center" wrapText="1"/>
    </xf>
    <xf numFmtId="0" fontId="15" fillId="24" borderId="20" xfId="0" applyFont="1" applyFill="1" applyBorder="1" applyAlignment="1">
      <alignment horizontal="center" vertical="center" wrapText="1"/>
    </xf>
    <xf numFmtId="0" fontId="20" fillId="24" borderId="17" xfId="41" applyFont="1" applyFill="1" applyBorder="1" applyAlignment="1">
      <alignment horizontal="center" vertical="center" wrapText="1"/>
    </xf>
    <xf numFmtId="0" fontId="21" fillId="24" borderId="17" xfId="41" applyFont="1" applyFill="1" applyBorder="1" applyAlignment="1">
      <alignment horizontal="center" vertical="center" wrapText="1"/>
    </xf>
    <xf numFmtId="0" fontId="66" fillId="24" borderId="12" xfId="0" applyFont="1" applyFill="1" applyBorder="1" applyAlignment="1">
      <alignment horizontal="center" vertical="center"/>
    </xf>
    <xf numFmtId="0" fontId="65" fillId="24" borderId="21" xfId="44" applyFont="1" applyFill="1" applyBorder="1" applyAlignment="1">
      <alignment horizontal="center" vertical="center" wrapText="1"/>
    </xf>
    <xf numFmtId="0" fontId="67" fillId="24" borderId="20" xfId="44" applyFont="1" applyFill="1" applyBorder="1" applyAlignment="1">
      <alignment horizontal="center" vertical="center" wrapText="1"/>
    </xf>
    <xf numFmtId="0" fontId="68" fillId="0" borderId="0" xfId="67" applyFont="1" applyAlignment="1">
      <alignment horizontal="center" vertical="center"/>
    </xf>
    <xf numFmtId="0" fontId="69" fillId="0" borderId="0" xfId="67" applyFont="1" applyAlignment="1">
      <alignment horizontal="left" vertical="center"/>
    </xf>
    <xf numFmtId="4" fontId="68" fillId="0" borderId="0" xfId="67" applyNumberFormat="1" applyFont="1" applyAlignment="1">
      <alignment horizontal="center" vertical="center"/>
    </xf>
    <xf numFmtId="0" fontId="68" fillId="0" borderId="0" xfId="67" applyFont="1" applyAlignment="1">
      <alignment horizontal="center" vertical="center" wrapText="1"/>
    </xf>
    <xf numFmtId="0" fontId="70" fillId="25" borderId="0" xfId="67" applyFont="1" applyFill="1"/>
    <xf numFmtId="0" fontId="70" fillId="25" borderId="17" xfId="67" applyFont="1" applyFill="1" applyBorder="1" applyAlignment="1">
      <alignment horizontal="center" vertical="center"/>
    </xf>
    <xf numFmtId="1" fontId="70" fillId="25" borderId="17" xfId="67" applyNumberFormat="1" applyFont="1" applyFill="1" applyBorder="1" applyAlignment="1">
      <alignment horizontal="center" vertical="center" textRotation="90"/>
    </xf>
    <xf numFmtId="1" fontId="70" fillId="25" borderId="17" xfId="67" applyNumberFormat="1" applyFont="1" applyFill="1" applyBorder="1" applyAlignment="1">
      <alignment horizontal="center" vertical="center" textRotation="90" wrapText="1"/>
    </xf>
    <xf numFmtId="0" fontId="70" fillId="25" borderId="0" xfId="67" applyFont="1" applyFill="1" applyAlignment="1">
      <alignment horizontal="center" vertical="center" wrapText="1"/>
    </xf>
    <xf numFmtId="0" fontId="70" fillId="25" borderId="17" xfId="67" applyFont="1" applyFill="1" applyBorder="1" applyAlignment="1">
      <alignment horizontal="center" vertical="center" wrapText="1"/>
    </xf>
    <xf numFmtId="4" fontId="70" fillId="25" borderId="17" xfId="67" applyNumberFormat="1" applyFont="1" applyFill="1" applyBorder="1" applyAlignment="1">
      <alignment horizontal="center" vertical="center" wrapText="1"/>
    </xf>
    <xf numFmtId="0" fontId="1" fillId="0" borderId="0" xfId="67" applyAlignment="1">
      <alignment horizontal="center" vertical="center"/>
    </xf>
    <xf numFmtId="0" fontId="1" fillId="0" borderId="17" xfId="67" applyBorder="1" applyAlignment="1">
      <alignment horizontal="center" vertical="center"/>
    </xf>
    <xf numFmtId="4" fontId="1" fillId="0" borderId="17" xfId="67" applyNumberFormat="1" applyBorder="1" applyAlignment="1">
      <alignment horizontal="center" vertical="center"/>
    </xf>
    <xf numFmtId="0" fontId="1" fillId="0" borderId="17" xfId="67" applyBorder="1" applyAlignment="1">
      <alignment horizontal="center" vertical="center" wrapText="1"/>
    </xf>
    <xf numFmtId="4" fontId="1" fillId="0" borderId="0" xfId="67" applyNumberFormat="1"/>
    <xf numFmtId="4" fontId="1" fillId="0" borderId="17" xfId="67" applyNumberFormat="1" applyBorder="1"/>
    <xf numFmtId="4" fontId="1" fillId="0" borderId="17" xfId="67" applyNumberFormat="1" applyBorder="1" applyAlignment="1">
      <alignment wrapText="1"/>
    </xf>
    <xf numFmtId="0" fontId="71" fillId="0" borderId="17" xfId="67" applyFont="1" applyBorder="1" applyAlignment="1">
      <alignment horizontal="center" vertical="center"/>
    </xf>
    <xf numFmtId="0" fontId="71" fillId="0" borderId="17" xfId="67" applyFont="1" applyBorder="1"/>
    <xf numFmtId="172" fontId="71" fillId="0" borderId="17" xfId="67" applyNumberFormat="1" applyFont="1" applyBorder="1"/>
    <xf numFmtId="0" fontId="71" fillId="0" borderId="0" xfId="67" applyFont="1"/>
    <xf numFmtId="0" fontId="1" fillId="0" borderId="0" xfId="67"/>
    <xf numFmtId="1" fontId="1" fillId="0" borderId="0" xfId="67" applyNumberFormat="1"/>
    <xf numFmtId="0" fontId="1" fillId="0" borderId="0" xfId="67" applyAlignment="1">
      <alignment wrapText="1"/>
    </xf>
    <xf numFmtId="0" fontId="0" fillId="0" borderId="0" xfId="0" applyFill="1" applyAlignment="1">
      <alignment vertical="center"/>
    </xf>
    <xf numFmtId="4" fontId="12" fillId="0" borderId="17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1" fontId="12" fillId="0" borderId="17" xfId="0" applyNumberFormat="1" applyFont="1" applyFill="1" applyBorder="1" applyAlignment="1">
      <alignment vertical="center"/>
    </xf>
    <xf numFmtId="4" fontId="35" fillId="24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left" vertical="center"/>
    </xf>
    <xf numFmtId="0" fontId="37" fillId="24" borderId="17" xfId="0" applyFont="1" applyFill="1" applyBorder="1" applyAlignment="1">
      <alignment horizontal="center" vertical="center" wrapText="1"/>
    </xf>
    <xf numFmtId="0" fontId="12" fillId="24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12" fillId="24" borderId="17" xfId="0" applyFont="1" applyFill="1" applyBorder="1" applyAlignment="1">
      <alignment vertical="center" wrapText="1"/>
    </xf>
    <xf numFmtId="0" fontId="20" fillId="0" borderId="15" xfId="41" applyFont="1" applyFill="1" applyBorder="1" applyAlignment="1">
      <alignment horizontal="center"/>
    </xf>
    <xf numFmtId="0" fontId="20" fillId="0" borderId="24" xfId="41" applyFont="1" applyFill="1" applyBorder="1" applyAlignment="1">
      <alignment horizontal="center"/>
    </xf>
    <xf numFmtId="0" fontId="20" fillId="0" borderId="25" xfId="41" applyFont="1" applyFill="1" applyBorder="1" applyAlignment="1">
      <alignment horizontal="center"/>
    </xf>
    <xf numFmtId="0" fontId="25" fillId="0" borderId="17" xfId="41" applyFont="1" applyFill="1" applyBorder="1" applyAlignment="1">
      <alignment horizontal="center"/>
    </xf>
    <xf numFmtId="0" fontId="8" fillId="0" borderId="15" xfId="41" applyFont="1" applyFill="1" applyBorder="1" applyAlignment="1">
      <alignment horizontal="center"/>
    </xf>
    <xf numFmtId="0" fontId="8" fillId="0" borderId="24" xfId="41" applyFont="1" applyFill="1" applyBorder="1" applyAlignment="1">
      <alignment horizontal="center"/>
    </xf>
    <xf numFmtId="0" fontId="8" fillId="0" borderId="25" xfId="41" applyFont="1" applyFill="1" applyBorder="1" applyAlignment="1">
      <alignment horizontal="center"/>
    </xf>
  </cellXfs>
  <cellStyles count="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ntentsHyperlink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avadno" xfId="0" builtinId="0"/>
    <cellStyle name="Navadno 10" xfId="59"/>
    <cellStyle name="Navadno 11" xfId="60"/>
    <cellStyle name="Navadno 2" xfId="37"/>
    <cellStyle name="Navadno 2 2" xfId="38"/>
    <cellStyle name="Navadno 2 2 2" xfId="58"/>
    <cellStyle name="Navadno 2 3" xfId="56"/>
    <cellStyle name="Navadno 2 4" xfId="57"/>
    <cellStyle name="Navadno 2_ANAZLIA MOFAS normativni delavci - po metodologiji 2013" xfId="68"/>
    <cellStyle name="Navadno 3" xfId="39"/>
    <cellStyle name="Navadno 3 2" xfId="67"/>
    <cellStyle name="Navadno 4" xfId="40"/>
    <cellStyle name="Navadno 5" xfId="61"/>
    <cellStyle name="Navadno 6" xfId="62"/>
    <cellStyle name="Navadno 7" xfId="63"/>
    <cellStyle name="Navadno 8" xfId="64"/>
    <cellStyle name="Navadno 9" xfId="65"/>
    <cellStyle name="Navadno_Metodologija D Kuhar-2008" xfId="41"/>
    <cellStyle name="Navadno_MOFAS obseg sredstev 2009" xfId="42"/>
    <cellStyle name="Neutral" xfId="43"/>
    <cellStyle name="Normal_Sheet3" xfId="44"/>
    <cellStyle name="Note" xfId="45"/>
    <cellStyle name="Odstotek" xfId="46" builtinId="5"/>
    <cellStyle name="Odstotek 2" xfId="47"/>
    <cellStyle name="Odstotek 2 2" xfId="48"/>
    <cellStyle name="Odstotek 3" xfId="49"/>
    <cellStyle name="Odstotek 4" xfId="66"/>
    <cellStyle name="Output" xfId="50"/>
    <cellStyle name="Title" xfId="51"/>
    <cellStyle name="Total" xfId="52"/>
    <cellStyle name="Valuta" xfId="53" builtinId="4"/>
    <cellStyle name="Valuta 2" xfId="54"/>
    <cellStyle name="Warning Text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M32"/>
  <sheetViews>
    <sheetView tabSelected="1" workbookViewId="0">
      <pane xSplit="2" topLeftCell="C1" activePane="topRight" state="frozen"/>
      <selection activeCell="E5" sqref="E5"/>
      <selection pane="topRight" activeCell="B3" sqref="B3:D3"/>
    </sheetView>
  </sheetViews>
  <sheetFormatPr defaultRowHeight="12.75" x14ac:dyDescent="0.2"/>
  <cols>
    <col min="1" max="1" width="2" style="6" customWidth="1"/>
    <col min="2" max="2" width="51.28515625" style="3" customWidth="1"/>
    <col min="3" max="3" width="16.7109375" style="6" bestFit="1" customWidth="1"/>
    <col min="4" max="4" width="65.42578125" style="5" customWidth="1"/>
    <col min="5" max="5" width="10.28515625" style="128" bestFit="1" customWidth="1"/>
    <col min="6" max="6" width="11.5703125" style="53" bestFit="1" customWidth="1"/>
    <col min="7" max="8" width="11.42578125" style="6" customWidth="1"/>
    <col min="9" max="10" width="12.85546875" style="6" customWidth="1"/>
    <col min="11" max="19" width="10" style="6" customWidth="1"/>
    <col min="20" max="16384" width="9.140625" style="6"/>
  </cols>
  <sheetData>
    <row r="1" spans="2:13" ht="18" x14ac:dyDescent="0.2">
      <c r="B1" s="7" t="s">
        <v>407</v>
      </c>
      <c r="C1" s="4"/>
    </row>
    <row r="2" spans="2:13" ht="15.75" customHeight="1" thickBot="1" x14ac:dyDescent="0.25">
      <c r="B2" s="10"/>
      <c r="C2" s="2"/>
      <c r="F2" s="54"/>
      <c r="G2" s="8"/>
      <c r="H2" s="9"/>
    </row>
    <row r="3" spans="2:13" ht="25.5" customHeight="1" x14ac:dyDescent="0.2">
      <c r="B3" s="179">
        <v>2019</v>
      </c>
      <c r="C3" s="180" t="s">
        <v>391</v>
      </c>
      <c r="D3" s="181" t="s">
        <v>10</v>
      </c>
      <c r="E3" s="129"/>
      <c r="F3" s="55"/>
      <c r="G3" s="13"/>
      <c r="H3" s="13"/>
      <c r="I3" s="13"/>
      <c r="J3" s="13"/>
      <c r="K3" s="13"/>
      <c r="L3" s="13"/>
    </row>
    <row r="4" spans="2:13" ht="8.25" customHeight="1" x14ac:dyDescent="0.2">
      <c r="B4" s="122"/>
      <c r="C4" s="117"/>
      <c r="D4" s="123"/>
      <c r="E4" s="130"/>
      <c r="F4" s="55"/>
      <c r="G4" s="13"/>
      <c r="H4" s="13"/>
      <c r="I4" s="13"/>
      <c r="J4" s="13"/>
      <c r="K4" s="13"/>
      <c r="L4" s="13"/>
    </row>
    <row r="5" spans="2:13" s="13" customFormat="1" ht="23.25" customHeight="1" x14ac:dyDescent="0.2">
      <c r="B5" s="108" t="s">
        <v>11</v>
      </c>
      <c r="C5" s="118">
        <v>0.161</v>
      </c>
      <c r="D5" s="114"/>
      <c r="E5" s="130" t="s">
        <v>560</v>
      </c>
      <c r="F5" s="55"/>
    </row>
    <row r="6" spans="2:13" s="13" customFormat="1" ht="42.75" customHeight="1" x14ac:dyDescent="0.2">
      <c r="B6" s="103" t="s">
        <v>535</v>
      </c>
      <c r="C6" s="104">
        <v>1.2999999999999999E-2</v>
      </c>
      <c r="D6" s="105" t="s">
        <v>536</v>
      </c>
      <c r="E6" s="131" t="s">
        <v>557</v>
      </c>
      <c r="F6" s="56"/>
    </row>
    <row r="7" spans="2:13" s="13" customFormat="1" ht="23.25" customHeight="1" x14ac:dyDescent="0.2">
      <c r="B7" s="122"/>
      <c r="C7" s="119"/>
      <c r="D7" s="123"/>
      <c r="E7" s="130"/>
      <c r="F7" s="107">
        <v>2019</v>
      </c>
      <c r="G7" s="107" t="s">
        <v>553</v>
      </c>
      <c r="H7" s="107" t="s">
        <v>528</v>
      </c>
    </row>
    <row r="8" spans="2:13" s="13" customFormat="1" ht="22.5" customHeight="1" x14ac:dyDescent="0.2">
      <c r="B8" s="108" t="s">
        <v>399</v>
      </c>
      <c r="C8" s="52">
        <v>39.519166666666671</v>
      </c>
      <c r="D8" s="114" t="s">
        <v>566</v>
      </c>
      <c r="E8" s="130" t="s">
        <v>561</v>
      </c>
      <c r="F8" s="116">
        <f>(H8*1+G8*11)/12</f>
        <v>39.519166666666671</v>
      </c>
      <c r="G8" s="116">
        <v>39.6</v>
      </c>
      <c r="H8" s="107">
        <v>38.630000000000003</v>
      </c>
    </row>
    <row r="9" spans="2:13" s="13" customFormat="1" ht="22.5" customHeight="1" x14ac:dyDescent="0.2">
      <c r="B9" s="122" t="s">
        <v>12</v>
      </c>
      <c r="C9" s="120"/>
      <c r="D9" s="124" t="s">
        <v>406</v>
      </c>
      <c r="E9" s="131"/>
      <c r="F9" s="55"/>
    </row>
    <row r="10" spans="2:13" s="13" customFormat="1" x14ac:dyDescent="0.2">
      <c r="B10" s="122"/>
      <c r="C10" s="117"/>
      <c r="D10" s="123"/>
      <c r="E10" s="130"/>
      <c r="F10" s="55"/>
      <c r="G10" s="106">
        <v>43466</v>
      </c>
      <c r="H10" s="106">
        <v>43282</v>
      </c>
    </row>
    <row r="11" spans="2:13" s="13" customFormat="1" ht="38.25" x14ac:dyDescent="0.2">
      <c r="B11" s="108" t="s">
        <v>396</v>
      </c>
      <c r="C11" s="109">
        <f>ROUND(((H11*1+G11*11)/12*22*10.5)/12,2)</f>
        <v>73.45</v>
      </c>
      <c r="D11" s="114" t="s">
        <v>567</v>
      </c>
      <c r="E11" s="130" t="s">
        <v>561</v>
      </c>
      <c r="F11" s="56"/>
      <c r="G11" s="107">
        <v>3.81</v>
      </c>
      <c r="H11" s="107">
        <v>3.88</v>
      </c>
    </row>
    <row r="12" spans="2:13" s="13" customFormat="1" ht="26.25" customHeight="1" x14ac:dyDescent="0.2">
      <c r="B12" s="108" t="s">
        <v>397</v>
      </c>
      <c r="C12" s="109">
        <f>C11</f>
        <v>73.45</v>
      </c>
      <c r="D12" s="110" t="s">
        <v>398</v>
      </c>
      <c r="E12" s="130" t="s">
        <v>561</v>
      </c>
      <c r="F12" s="56"/>
      <c r="G12" s="111" t="s">
        <v>547</v>
      </c>
      <c r="H12" s="111" t="s">
        <v>548</v>
      </c>
      <c r="I12" s="111" t="s">
        <v>549</v>
      </c>
      <c r="J12" s="111" t="s">
        <v>550</v>
      </c>
      <c r="K12" s="112" t="s">
        <v>529</v>
      </c>
      <c r="L12" s="113" t="s">
        <v>530</v>
      </c>
      <c r="M12" s="76"/>
    </row>
    <row r="13" spans="2:13" s="13" customFormat="1" ht="26.25" customHeight="1" x14ac:dyDescent="0.2">
      <c r="B13" s="108" t="s">
        <v>400</v>
      </c>
      <c r="C13" s="52">
        <f>L13</f>
        <v>4.6923000000000004</v>
      </c>
      <c r="D13" s="114" t="s">
        <v>568</v>
      </c>
      <c r="E13" s="130" t="s">
        <v>561</v>
      </c>
      <c r="F13" s="56"/>
      <c r="G13" s="111">
        <v>288.76</v>
      </c>
      <c r="H13" s="111">
        <v>433.13</v>
      </c>
      <c r="I13" s="111">
        <v>577.51</v>
      </c>
      <c r="J13" s="111">
        <v>577.51</v>
      </c>
      <c r="K13" s="112">
        <f>(G13+H13+I13+J13)/4*0.1/12</f>
        <v>3.9102291666666673</v>
      </c>
      <c r="L13" s="112">
        <f>ROUND(K13*1.2,4)</f>
        <v>4.6923000000000004</v>
      </c>
    </row>
    <row r="14" spans="2:13" s="13" customFormat="1" ht="26.25" customHeight="1" x14ac:dyDescent="0.2">
      <c r="B14" s="108" t="s">
        <v>401</v>
      </c>
      <c r="C14" s="115"/>
      <c r="D14" s="110" t="s">
        <v>402</v>
      </c>
      <c r="E14" s="130" t="s">
        <v>561</v>
      </c>
      <c r="F14" s="55"/>
      <c r="J14" s="72" t="s">
        <v>506</v>
      </c>
    </row>
    <row r="15" spans="2:13" s="13" customFormat="1" x14ac:dyDescent="0.2">
      <c r="B15" s="122"/>
      <c r="C15" s="121"/>
      <c r="D15" s="123"/>
      <c r="E15" s="130"/>
      <c r="F15" s="57"/>
      <c r="G15" s="15"/>
      <c r="H15" s="16"/>
    </row>
    <row r="16" spans="2:13" s="13" customFormat="1" ht="26.25" customHeight="1" x14ac:dyDescent="0.2">
      <c r="B16" s="108" t="s">
        <v>389</v>
      </c>
      <c r="C16" s="52">
        <f>ROUND(4.0032931752,4)</f>
        <v>4.0033000000000003</v>
      </c>
      <c r="D16" s="110" t="s">
        <v>13</v>
      </c>
      <c r="E16" s="130" t="s">
        <v>565</v>
      </c>
      <c r="F16" s="56"/>
      <c r="H16" s="14"/>
    </row>
    <row r="17" spans="2:8" s="13" customFormat="1" ht="26.25" customHeight="1" x14ac:dyDescent="0.2">
      <c r="B17" s="108" t="s">
        <v>390</v>
      </c>
      <c r="C17" s="52">
        <f>ROUND(65.62/12,4)</f>
        <v>5.4683000000000002</v>
      </c>
      <c r="D17" s="110" t="s">
        <v>13</v>
      </c>
      <c r="E17" s="130" t="s">
        <v>565</v>
      </c>
      <c r="F17" s="56"/>
    </row>
    <row r="18" spans="2:8" s="13" customFormat="1" ht="25.5" x14ac:dyDescent="0.2">
      <c r="B18" s="108" t="s">
        <v>404</v>
      </c>
      <c r="C18" s="52">
        <f>ROUND(10.16/12,4)</f>
        <v>0.84670000000000001</v>
      </c>
      <c r="D18" s="114" t="s">
        <v>570</v>
      </c>
      <c r="E18" s="130" t="s">
        <v>565</v>
      </c>
      <c r="F18" s="56"/>
      <c r="G18" s="86"/>
      <c r="H18" s="74"/>
    </row>
    <row r="19" spans="2:8" s="13" customFormat="1" ht="38.25" x14ac:dyDescent="0.2">
      <c r="B19" s="108" t="s">
        <v>405</v>
      </c>
      <c r="C19" s="52">
        <f>(4.86+11*5.03)/12</f>
        <v>5.015833333333334</v>
      </c>
      <c r="D19" s="114" t="s">
        <v>551</v>
      </c>
      <c r="E19" s="130" t="s">
        <v>565</v>
      </c>
      <c r="F19" s="56"/>
      <c r="G19" s="86"/>
      <c r="H19" s="74"/>
    </row>
    <row r="20" spans="2:8" s="13" customFormat="1" ht="26.25" customHeight="1" x14ac:dyDescent="0.2">
      <c r="B20" s="108" t="s">
        <v>8</v>
      </c>
      <c r="C20" s="52">
        <f>ROUND(0.2456,4)</f>
        <v>0.24560000000000001</v>
      </c>
      <c r="D20" s="114" t="s">
        <v>509</v>
      </c>
      <c r="E20" s="130" t="s">
        <v>565</v>
      </c>
      <c r="F20" s="56"/>
      <c r="G20" s="73"/>
      <c r="H20" s="14"/>
    </row>
    <row r="21" spans="2:8" s="13" customFormat="1" ht="25.5" x14ac:dyDescent="0.2">
      <c r="B21" s="103" t="s">
        <v>1</v>
      </c>
      <c r="C21" s="52">
        <v>8</v>
      </c>
      <c r="D21" s="114" t="s">
        <v>569</v>
      </c>
      <c r="E21" s="130" t="s">
        <v>565</v>
      </c>
      <c r="F21" s="56"/>
      <c r="G21" s="87"/>
      <c r="H21" s="88"/>
    </row>
    <row r="22" spans="2:8" s="13" customFormat="1" x14ac:dyDescent="0.2">
      <c r="B22" s="11"/>
      <c r="C22" s="52"/>
      <c r="D22" s="12"/>
      <c r="E22" s="132"/>
      <c r="F22" s="57"/>
      <c r="G22" s="78"/>
      <c r="H22" s="77"/>
    </row>
    <row r="23" spans="2:8" s="1" customFormat="1" ht="63.75" x14ac:dyDescent="0.2">
      <c r="B23" s="108" t="s">
        <v>418</v>
      </c>
      <c r="C23" s="52">
        <v>9.1805000000000003</v>
      </c>
      <c r="D23" s="110" t="s">
        <v>412</v>
      </c>
      <c r="E23" s="130" t="s">
        <v>564</v>
      </c>
      <c r="F23" s="56"/>
      <c r="G23" s="78"/>
      <c r="H23" s="77"/>
    </row>
    <row r="24" spans="2:8" s="13" customFormat="1" ht="26.25" customHeight="1" x14ac:dyDescent="0.2">
      <c r="B24" s="103" t="s">
        <v>413</v>
      </c>
      <c r="C24" s="52">
        <v>8.2600000000000007E-2</v>
      </c>
      <c r="D24" s="114"/>
      <c r="E24" s="130" t="s">
        <v>563</v>
      </c>
      <c r="F24" s="56"/>
      <c r="G24" s="79"/>
      <c r="H24" s="80"/>
    </row>
    <row r="25" spans="2:8" s="13" customFormat="1" ht="26.25" customHeight="1" x14ac:dyDescent="0.2">
      <c r="B25" s="103" t="s">
        <v>414</v>
      </c>
      <c r="C25" s="52">
        <v>0.1431</v>
      </c>
      <c r="D25" s="114"/>
      <c r="E25" s="130" t="s">
        <v>563</v>
      </c>
      <c r="F25" s="56"/>
      <c r="G25" s="79"/>
      <c r="H25" s="80"/>
    </row>
    <row r="26" spans="2:8" s="13" customFormat="1" ht="26.25" customHeight="1" x14ac:dyDescent="0.2">
      <c r="B26" s="103" t="s">
        <v>415</v>
      </c>
      <c r="C26" s="52">
        <v>1.5487</v>
      </c>
      <c r="D26" s="114"/>
      <c r="E26" s="130" t="s">
        <v>563</v>
      </c>
      <c r="F26" s="56"/>
      <c r="G26" s="79"/>
      <c r="H26" s="80"/>
    </row>
    <row r="27" spans="2:8" s="13" customFormat="1" ht="26.25" customHeight="1" x14ac:dyDescent="0.2">
      <c r="B27" s="103" t="s">
        <v>416</v>
      </c>
      <c r="C27" s="52">
        <v>8.5168999999999997</v>
      </c>
      <c r="D27" s="114"/>
      <c r="E27" s="130" t="s">
        <v>563</v>
      </c>
      <c r="F27" s="56"/>
      <c r="G27" s="79"/>
      <c r="H27" s="80"/>
    </row>
    <row r="28" spans="2:8" s="13" customFormat="1" ht="26.25" customHeight="1" x14ac:dyDescent="0.2">
      <c r="B28" s="103" t="s">
        <v>417</v>
      </c>
      <c r="C28" s="52">
        <v>15.4857</v>
      </c>
      <c r="D28" s="114"/>
      <c r="E28" s="130" t="s">
        <v>563</v>
      </c>
      <c r="F28" s="56"/>
      <c r="G28" s="79"/>
      <c r="H28" s="80"/>
    </row>
    <row r="29" spans="2:8" s="13" customFormat="1" ht="26.25" customHeight="1" x14ac:dyDescent="0.2">
      <c r="B29" s="103" t="s">
        <v>17</v>
      </c>
      <c r="C29" s="52">
        <v>15.4857</v>
      </c>
      <c r="D29" s="114"/>
      <c r="E29" s="130" t="s">
        <v>563</v>
      </c>
      <c r="F29" s="56"/>
      <c r="G29" s="79"/>
      <c r="H29" s="80"/>
    </row>
    <row r="30" spans="2:8" s="13" customFormat="1" ht="26.25" customHeight="1" thickBot="1" x14ac:dyDescent="0.25">
      <c r="B30" s="125" t="s">
        <v>533</v>
      </c>
      <c r="C30" s="126">
        <v>2.0739999999999998</v>
      </c>
      <c r="D30" s="127" t="s">
        <v>534</v>
      </c>
      <c r="E30" s="130" t="s">
        <v>563</v>
      </c>
      <c r="F30" s="56"/>
      <c r="G30" s="79"/>
      <c r="H30" s="80"/>
    </row>
    <row r="32" spans="2:8" hidden="1" x14ac:dyDescent="0.2">
      <c r="B32" s="3" t="s">
        <v>554</v>
      </c>
      <c r="C32" s="6">
        <v>12</v>
      </c>
      <c r="D32" s="5" t="s">
        <v>555</v>
      </c>
    </row>
  </sheetData>
  <phoneticPr fontId="4" type="noConversion"/>
  <pageMargins left="0.83" right="0.75" top="0.53" bottom="0.3" header="0" footer="0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B1:AA28"/>
  <sheetViews>
    <sheetView workbookViewId="0">
      <pane xSplit="2" ySplit="4" topLeftCell="C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2.75" x14ac:dyDescent="0.2"/>
  <cols>
    <col min="1" max="1" width="4" style="39" customWidth="1"/>
    <col min="2" max="2" width="51" style="39" customWidth="1"/>
    <col min="3" max="3" width="9.85546875" style="40" customWidth="1"/>
    <col min="4" max="4" width="8.28515625" style="39" customWidth="1"/>
    <col min="5" max="13" width="9" style="39" customWidth="1"/>
    <col min="14" max="14" width="10.28515625" style="41" customWidth="1"/>
    <col min="15" max="15" width="8.5703125" style="39" customWidth="1"/>
    <col min="16" max="16" width="10.42578125" style="39" customWidth="1"/>
    <col min="17" max="17" width="12.85546875" style="41" customWidth="1"/>
    <col min="18" max="18" width="11.140625" style="42" customWidth="1"/>
    <col min="19" max="19" width="12.85546875" style="41" customWidth="1"/>
    <col min="20" max="20" width="11" style="39" customWidth="1"/>
    <col min="21" max="21" width="9" style="39" customWidth="1"/>
    <col min="22" max="22" width="10" style="39" customWidth="1"/>
    <col min="23" max="23" width="12.85546875" style="41" customWidth="1"/>
    <col min="24" max="24" width="13.42578125" style="50" bestFit="1" customWidth="1"/>
    <col min="25" max="25" width="9.42578125" style="43" bestFit="1" customWidth="1"/>
    <col min="26" max="27" width="9.42578125" style="39" bestFit="1" customWidth="1"/>
    <col min="28" max="16384" width="9.140625" style="39"/>
  </cols>
  <sheetData>
    <row r="1" spans="2:27" ht="13.5" thickBot="1" x14ac:dyDescent="0.2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2:27" s="48" customFormat="1" ht="51" x14ac:dyDescent="0.2">
      <c r="B2" s="47" t="s">
        <v>556</v>
      </c>
      <c r="C2" s="220" t="s">
        <v>546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46"/>
      <c r="O2" s="46"/>
      <c r="P2" s="44" t="s">
        <v>558</v>
      </c>
      <c r="Q2" s="101" t="s">
        <v>392</v>
      </c>
      <c r="R2" s="49"/>
      <c r="S2" s="102" t="s">
        <v>495</v>
      </c>
      <c r="T2" s="44" t="s">
        <v>558</v>
      </c>
      <c r="U2" s="44" t="s">
        <v>559</v>
      </c>
      <c r="V2" s="44" t="s">
        <v>559</v>
      </c>
      <c r="W2" s="101" t="s">
        <v>34</v>
      </c>
      <c r="X2" s="97"/>
      <c r="Y2" s="85"/>
      <c r="AA2" s="85"/>
    </row>
    <row r="3" spans="2:27" ht="12.75" customHeight="1" x14ac:dyDescent="0.2">
      <c r="B3" s="221" t="s">
        <v>2</v>
      </c>
      <c r="C3" s="218" t="s">
        <v>537</v>
      </c>
      <c r="D3" s="218" t="s">
        <v>393</v>
      </c>
      <c r="E3" s="218" t="s">
        <v>538</v>
      </c>
      <c r="F3" s="218" t="s">
        <v>393</v>
      </c>
      <c r="G3" s="218" t="s">
        <v>539</v>
      </c>
      <c r="H3" s="218" t="s">
        <v>393</v>
      </c>
      <c r="I3" s="218" t="s">
        <v>540</v>
      </c>
      <c r="J3" s="218" t="s">
        <v>393</v>
      </c>
      <c r="K3" s="218" t="s">
        <v>541</v>
      </c>
      <c r="L3" s="218" t="s">
        <v>393</v>
      </c>
      <c r="M3" s="218" t="s">
        <v>542</v>
      </c>
      <c r="N3" s="218" t="s">
        <v>523</v>
      </c>
      <c r="O3" s="98">
        <f>Izhodišča!C6</f>
        <v>1.2999999999999999E-2</v>
      </c>
      <c r="P3" s="99">
        <v>24</v>
      </c>
      <c r="Q3" s="218" t="s">
        <v>3</v>
      </c>
      <c r="R3" s="218" t="s">
        <v>359</v>
      </c>
      <c r="S3" s="218" t="s">
        <v>394</v>
      </c>
      <c r="T3" s="99">
        <v>24</v>
      </c>
      <c r="U3" s="99"/>
      <c r="V3" s="99"/>
      <c r="W3" s="218" t="s">
        <v>395</v>
      </c>
      <c r="X3" s="99" t="s">
        <v>531</v>
      </c>
      <c r="Y3" s="39"/>
    </row>
    <row r="4" spans="2:27" s="45" customFormat="1" ht="63.75" x14ac:dyDescent="0.2">
      <c r="B4" s="221"/>
      <c r="C4" s="222"/>
      <c r="D4" s="223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100" t="s">
        <v>545</v>
      </c>
      <c r="P4" s="100" t="s">
        <v>408</v>
      </c>
      <c r="Q4" s="219"/>
      <c r="R4" s="219"/>
      <c r="S4" s="219"/>
      <c r="T4" s="100" t="s">
        <v>408</v>
      </c>
      <c r="U4" s="100" t="s">
        <v>409</v>
      </c>
      <c r="V4" s="100" t="s">
        <v>410</v>
      </c>
      <c r="W4" s="219"/>
      <c r="X4" s="100" t="s">
        <v>403</v>
      </c>
      <c r="Y4" s="45" t="s">
        <v>561</v>
      </c>
    </row>
    <row r="5" spans="2:27" s="45" customFormat="1" x14ac:dyDescent="0.2">
      <c r="B5" s="63"/>
      <c r="C5" s="89"/>
      <c r="D5" s="82"/>
      <c r="E5" s="90">
        <v>0</v>
      </c>
      <c r="F5" s="82"/>
      <c r="G5" s="82"/>
      <c r="H5" s="82"/>
      <c r="I5" s="82"/>
      <c r="J5" s="82"/>
      <c r="K5" s="82"/>
      <c r="L5" s="82"/>
      <c r="M5" s="82"/>
      <c r="N5" s="84"/>
      <c r="O5" s="58"/>
      <c r="P5" s="58"/>
      <c r="Q5" s="58"/>
      <c r="R5" s="91">
        <v>0.15</v>
      </c>
      <c r="S5" s="58"/>
      <c r="T5" s="58"/>
      <c r="U5" s="64">
        <v>0.6</v>
      </c>
      <c r="V5" s="65">
        <v>0.8</v>
      </c>
      <c r="W5" s="58"/>
      <c r="X5" s="60"/>
    </row>
    <row r="6" spans="2:27" s="45" customFormat="1" ht="12.75" customHeight="1" x14ac:dyDescent="0.2">
      <c r="B6" s="63"/>
      <c r="C6" s="89"/>
      <c r="D6" s="82"/>
      <c r="E6" s="82"/>
      <c r="F6" s="82"/>
      <c r="G6" s="82"/>
      <c r="H6" s="82"/>
      <c r="I6" s="82"/>
      <c r="J6" s="82"/>
      <c r="K6" s="82"/>
      <c r="L6" s="82"/>
      <c r="M6" s="82"/>
      <c r="N6" s="92">
        <v>12</v>
      </c>
      <c r="O6" s="58"/>
      <c r="P6" s="58"/>
      <c r="Q6" s="58"/>
      <c r="R6" s="91">
        <v>0.06</v>
      </c>
      <c r="S6" s="58"/>
      <c r="T6" s="58"/>
      <c r="U6" s="64">
        <v>7.0000000000000007E-2</v>
      </c>
      <c r="V6" s="65">
        <v>0.4</v>
      </c>
      <c r="W6" s="58"/>
      <c r="X6" s="60"/>
    </row>
    <row r="7" spans="2:27" ht="13.5" x14ac:dyDescent="0.25">
      <c r="B7" s="59" t="s">
        <v>478</v>
      </c>
      <c r="C7" s="93">
        <v>43</v>
      </c>
      <c r="D7" s="61">
        <f>VLOOKUP(C7,'Plačna lestvica'!$A$3:$D$67,4)</f>
        <v>2286.81</v>
      </c>
      <c r="E7" s="83">
        <v>44</v>
      </c>
      <c r="F7" s="61">
        <f>VLOOKUP(E7,'Plačna lestvica'!$A$3:$D$67,4)</f>
        <v>2378.2800000000002</v>
      </c>
      <c r="G7" s="83">
        <f>E7</f>
        <v>44</v>
      </c>
      <c r="H7" s="61">
        <f>VLOOKUP(G7,'Plačna lestvica'!$A$3:$D$67,4)</f>
        <v>2378.2800000000002</v>
      </c>
      <c r="I7" s="83">
        <f>G7+1</f>
        <v>45</v>
      </c>
      <c r="J7" s="61">
        <f>VLOOKUP(I7,'Plačna lestvica'!$A$3:$D$67,4)</f>
        <v>2473.41</v>
      </c>
      <c r="K7" s="83">
        <f>I7+1</f>
        <v>46</v>
      </c>
      <c r="L7" s="61">
        <f>VLOOKUP(K7,'Plačna lestvica'!$A$3:$D$67,4)</f>
        <v>2572.34</v>
      </c>
      <c r="M7" s="61">
        <f>(D7+8*F7+2*H7+J7)/12</f>
        <v>2378.5850000000005</v>
      </c>
      <c r="N7" s="61">
        <f>$N$6*$M7</f>
        <v>28543.020000000004</v>
      </c>
      <c r="O7" s="61">
        <f>N7*$O$3/12*11</f>
        <v>340.13765500000005</v>
      </c>
      <c r="P7" s="61">
        <f>N7*$P$3*0.33%</f>
        <v>2260.6071840000004</v>
      </c>
      <c r="Q7" s="94">
        <f>N7+P7+O7</f>
        <v>31143.764839000003</v>
      </c>
      <c r="R7" s="95">
        <f t="shared" ref="R7:R13" si="0">N7*$R$5</f>
        <v>4281.4530000000004</v>
      </c>
      <c r="S7" s="94">
        <f>N7+P7+R7+O7</f>
        <v>35425.217839000004</v>
      </c>
      <c r="T7" s="61">
        <f t="shared" ref="T7:T28" si="1">N7*$T$3*0.33%</f>
        <v>2260.6071840000004</v>
      </c>
      <c r="U7" s="61"/>
      <c r="V7" s="61"/>
      <c r="W7" s="94">
        <f>N7+T7+U7+V7</f>
        <v>30803.627184000004</v>
      </c>
      <c r="X7" s="96">
        <v>886.63</v>
      </c>
      <c r="Y7" s="39"/>
    </row>
    <row r="8" spans="2:27" ht="13.5" x14ac:dyDescent="0.25">
      <c r="B8" s="59" t="s">
        <v>483</v>
      </c>
      <c r="C8" s="93">
        <v>39</v>
      </c>
      <c r="D8" s="61">
        <f>VLOOKUP(C8,'Plačna lestvica'!$A$3:$D$67,4)</f>
        <v>1954.78</v>
      </c>
      <c r="E8" s="83">
        <f>C8+1+E5</f>
        <v>40</v>
      </c>
      <c r="F8" s="61">
        <f>VLOOKUP(E8,'Plačna lestvica'!$A$3:$D$67,4)</f>
        <v>2032.98</v>
      </c>
      <c r="G8" s="83">
        <f>E8</f>
        <v>40</v>
      </c>
      <c r="H8" s="61">
        <f>VLOOKUP(G8,'Plačna lestvica'!$A$3:$D$67,4)</f>
        <v>2032.98</v>
      </c>
      <c r="I8" s="83">
        <f>G8+1</f>
        <v>41</v>
      </c>
      <c r="J8" s="61">
        <f>VLOOKUP(I8,'Plačna lestvica'!$A$3:$D$67,4)</f>
        <v>2114.29</v>
      </c>
      <c r="K8" s="83">
        <f>I8+1</f>
        <v>42</v>
      </c>
      <c r="L8" s="61">
        <f>VLOOKUP(K8,'Plačna lestvica'!$A$3:$D$67,4)</f>
        <v>2198.84</v>
      </c>
      <c r="M8" s="61">
        <f t="shared" ref="M8:M18" si="2">(D8+8*F8+2*H8+J8)/12</f>
        <v>2033.2391666666665</v>
      </c>
      <c r="N8" s="61">
        <f t="shared" ref="N8:N28" si="3">$N$6*$M8</f>
        <v>24398.87</v>
      </c>
      <c r="O8" s="61">
        <f>N8*$O$3/12*11</f>
        <v>290.75320083333327</v>
      </c>
      <c r="P8" s="61">
        <f t="shared" ref="P8:P28" si="4">N8*$P$3*0.33%</f>
        <v>1932.390504</v>
      </c>
      <c r="Q8" s="94">
        <f t="shared" ref="Q8:Q23" si="5">N8+P8+O8</f>
        <v>26622.013704833331</v>
      </c>
      <c r="R8" s="95">
        <f t="shared" si="0"/>
        <v>3659.8304999999996</v>
      </c>
      <c r="S8" s="94">
        <f t="shared" ref="S8:S28" si="6">N8+P8+R8+O8</f>
        <v>30281.844204833331</v>
      </c>
      <c r="T8" s="61">
        <f t="shared" si="1"/>
        <v>1932.390504</v>
      </c>
      <c r="U8" s="61"/>
      <c r="V8" s="61"/>
      <c r="W8" s="94">
        <f t="shared" ref="W8:W28" si="7">N8+T8+U8+V8+O8</f>
        <v>26622.013704833331</v>
      </c>
      <c r="X8" s="96">
        <v>886.63</v>
      </c>
      <c r="Y8" s="39"/>
    </row>
    <row r="9" spans="2:27" ht="13.5" x14ac:dyDescent="0.25">
      <c r="B9" s="59" t="s">
        <v>532</v>
      </c>
      <c r="C9" s="93">
        <v>40</v>
      </c>
      <c r="D9" s="61">
        <f>VLOOKUP(C9,'Plačna lestvica'!$A$3:$D$67,4)</f>
        <v>2032.98</v>
      </c>
      <c r="E9" s="83"/>
      <c r="F9" s="61"/>
      <c r="G9" s="83">
        <f>C9+1+E5</f>
        <v>41</v>
      </c>
      <c r="H9" s="61">
        <f>VLOOKUP(G9,'Plačna lestvica'!$A$3:$D$67,4)</f>
        <v>2114.29</v>
      </c>
      <c r="I9" s="83">
        <f>G9+1</f>
        <v>42</v>
      </c>
      <c r="J9" s="61">
        <f>VLOOKUP(I9,'Plačna lestvica'!$A$3:$D$67,4)</f>
        <v>2198.84</v>
      </c>
      <c r="K9" s="83">
        <f>I9+1</f>
        <v>43</v>
      </c>
      <c r="L9" s="61">
        <f>VLOOKUP(K9,'Plačna lestvica'!$A$3:$D$67,4)</f>
        <v>2286.81</v>
      </c>
      <c r="M9" s="61">
        <f>(2*H9+1*J9)/3</f>
        <v>2142.4733333333334</v>
      </c>
      <c r="N9" s="61">
        <f t="shared" si="3"/>
        <v>25709.68</v>
      </c>
      <c r="O9" s="61">
        <f>N9*$O$3/12*11</f>
        <v>306.37368666666669</v>
      </c>
      <c r="P9" s="61">
        <f t="shared" si="4"/>
        <v>2036.2066560000003</v>
      </c>
      <c r="Q9" s="94">
        <f t="shared" si="5"/>
        <v>28052.260342666668</v>
      </c>
      <c r="R9" s="95">
        <f t="shared" si="0"/>
        <v>3856.4519999999998</v>
      </c>
      <c r="S9" s="94">
        <f t="shared" si="6"/>
        <v>31908.712342666669</v>
      </c>
      <c r="T9" s="61">
        <f t="shared" si="1"/>
        <v>2036.2066560000003</v>
      </c>
      <c r="U9" s="61"/>
      <c r="V9" s="61"/>
      <c r="W9" s="94">
        <f t="shared" si="7"/>
        <v>28052.260342666668</v>
      </c>
      <c r="X9" s="96">
        <v>886.63</v>
      </c>
      <c r="Y9" s="39"/>
    </row>
    <row r="10" spans="2:27" ht="13.5" x14ac:dyDescent="0.25">
      <c r="B10" s="59" t="s">
        <v>479</v>
      </c>
      <c r="C10" s="93">
        <v>39</v>
      </c>
      <c r="D10" s="61">
        <f>VLOOKUP(C10,'Plačna lestvica'!$A$3:$D$67,4)</f>
        <v>1954.78</v>
      </c>
      <c r="E10" s="83">
        <f>40+E5</f>
        <v>40</v>
      </c>
      <c r="F10" s="61">
        <f>VLOOKUP(E10,'Plačna lestvica'!$A$3:$D$67,4)</f>
        <v>2032.98</v>
      </c>
      <c r="G10" s="83">
        <f t="shared" ref="G10:G12" si="8">E10</f>
        <v>40</v>
      </c>
      <c r="H10" s="61">
        <f>VLOOKUP(G10,'Plačna lestvica'!$A$3:$D$67,4)</f>
        <v>2032.98</v>
      </c>
      <c r="I10" s="83">
        <f t="shared" ref="I10:I12" si="9">G10+1</f>
        <v>41</v>
      </c>
      <c r="J10" s="61">
        <f>VLOOKUP(I10,'Plačna lestvica'!$A$3:$D$67,4)</f>
        <v>2114.29</v>
      </c>
      <c r="K10" s="83">
        <f t="shared" ref="K10:K12" si="10">I10+1</f>
        <v>42</v>
      </c>
      <c r="L10" s="61">
        <f>VLOOKUP(K10,'Plačna lestvica'!$A$3:$D$67,4)</f>
        <v>2198.84</v>
      </c>
      <c r="M10" s="61">
        <f t="shared" si="2"/>
        <v>2033.2391666666665</v>
      </c>
      <c r="N10" s="61">
        <f t="shared" si="3"/>
        <v>24398.87</v>
      </c>
      <c r="O10" s="61"/>
      <c r="P10" s="61">
        <f t="shared" si="4"/>
        <v>1932.390504</v>
      </c>
      <c r="Q10" s="94">
        <f t="shared" si="5"/>
        <v>26331.260503999998</v>
      </c>
      <c r="R10" s="95">
        <f t="shared" si="0"/>
        <v>3659.8304999999996</v>
      </c>
      <c r="S10" s="94">
        <f t="shared" si="6"/>
        <v>29991.091003999998</v>
      </c>
      <c r="T10" s="61">
        <f t="shared" si="1"/>
        <v>1932.390504</v>
      </c>
      <c r="U10" s="61"/>
      <c r="V10" s="61"/>
      <c r="W10" s="94">
        <f t="shared" si="7"/>
        <v>26331.260503999998</v>
      </c>
      <c r="X10" s="96">
        <v>886.63</v>
      </c>
      <c r="Y10" s="39"/>
    </row>
    <row r="11" spans="2:27" ht="13.5" x14ac:dyDescent="0.25">
      <c r="B11" s="59" t="s">
        <v>480</v>
      </c>
      <c r="C11" s="93">
        <v>39</v>
      </c>
      <c r="D11" s="61">
        <f>VLOOKUP(C11,'Plačna lestvica'!$A$3:$D$67,4)</f>
        <v>1954.78</v>
      </c>
      <c r="E11" s="83">
        <f>40+E5</f>
        <v>40</v>
      </c>
      <c r="F11" s="61">
        <f>VLOOKUP(E11,'Plačna lestvica'!$A$3:$D$67,4)</f>
        <v>2032.98</v>
      </c>
      <c r="G11" s="83">
        <f t="shared" si="8"/>
        <v>40</v>
      </c>
      <c r="H11" s="61">
        <f>VLOOKUP(G11,'Plačna lestvica'!$A$3:$D$67,4)</f>
        <v>2032.98</v>
      </c>
      <c r="I11" s="83">
        <f t="shared" si="9"/>
        <v>41</v>
      </c>
      <c r="J11" s="61">
        <f>VLOOKUP(I11,'Plačna lestvica'!$A$3:$D$67,4)</f>
        <v>2114.29</v>
      </c>
      <c r="K11" s="83">
        <f t="shared" si="10"/>
        <v>42</v>
      </c>
      <c r="L11" s="61">
        <f>VLOOKUP(K11,'Plačna lestvica'!$A$3:$D$67,4)</f>
        <v>2198.84</v>
      </c>
      <c r="M11" s="61">
        <f t="shared" si="2"/>
        <v>2033.2391666666665</v>
      </c>
      <c r="N11" s="61">
        <f t="shared" si="3"/>
        <v>24398.87</v>
      </c>
      <c r="O11" s="61"/>
      <c r="P11" s="61">
        <f t="shared" si="4"/>
        <v>1932.390504</v>
      </c>
      <c r="Q11" s="94">
        <f t="shared" si="5"/>
        <v>26331.260503999998</v>
      </c>
      <c r="R11" s="95">
        <f t="shared" si="0"/>
        <v>3659.8304999999996</v>
      </c>
      <c r="S11" s="94">
        <f t="shared" si="6"/>
        <v>29991.091003999998</v>
      </c>
      <c r="T11" s="61">
        <f t="shared" si="1"/>
        <v>1932.390504</v>
      </c>
      <c r="U11" s="61"/>
      <c r="V11" s="61"/>
      <c r="W11" s="94">
        <f t="shared" si="7"/>
        <v>26331.260503999998</v>
      </c>
      <c r="X11" s="96">
        <v>886.63</v>
      </c>
      <c r="Y11" s="39"/>
    </row>
    <row r="12" spans="2:27" ht="13.5" x14ac:dyDescent="0.25">
      <c r="B12" s="59" t="s">
        <v>481</v>
      </c>
      <c r="C12" s="93">
        <v>39</v>
      </c>
      <c r="D12" s="61">
        <f>VLOOKUP(C12,'Plačna lestvica'!$A$3:$D$67,4)</f>
        <v>1954.78</v>
      </c>
      <c r="E12" s="83">
        <f>40+E5</f>
        <v>40</v>
      </c>
      <c r="F12" s="61">
        <f>VLOOKUP(E12,'Plačna lestvica'!$A$3:$D$67,4)</f>
        <v>2032.98</v>
      </c>
      <c r="G12" s="83">
        <f t="shared" si="8"/>
        <v>40</v>
      </c>
      <c r="H12" s="61">
        <f>VLOOKUP(G12,'Plačna lestvica'!$A$3:$D$67,4)</f>
        <v>2032.98</v>
      </c>
      <c r="I12" s="83">
        <f t="shared" si="9"/>
        <v>41</v>
      </c>
      <c r="J12" s="61">
        <f>VLOOKUP(I12,'Plačna lestvica'!$A$3:$D$67,4)</f>
        <v>2114.29</v>
      </c>
      <c r="K12" s="83">
        <f t="shared" si="10"/>
        <v>42</v>
      </c>
      <c r="L12" s="61">
        <f>VLOOKUP(K12,'Plačna lestvica'!$A$3:$D$67,4)</f>
        <v>2198.84</v>
      </c>
      <c r="M12" s="61">
        <f t="shared" si="2"/>
        <v>2033.2391666666665</v>
      </c>
      <c r="N12" s="61">
        <f t="shared" si="3"/>
        <v>24398.87</v>
      </c>
      <c r="O12" s="61"/>
      <c r="P12" s="61">
        <f t="shared" si="4"/>
        <v>1932.390504</v>
      </c>
      <c r="Q12" s="94">
        <f t="shared" si="5"/>
        <v>26331.260503999998</v>
      </c>
      <c r="R12" s="95">
        <f t="shared" si="0"/>
        <v>3659.8304999999996</v>
      </c>
      <c r="S12" s="94">
        <f t="shared" si="6"/>
        <v>29991.091003999998</v>
      </c>
      <c r="T12" s="61">
        <f t="shared" si="1"/>
        <v>1932.390504</v>
      </c>
      <c r="U12" s="61">
        <f>N12*$U$5*$U$6</f>
        <v>1024.75254</v>
      </c>
      <c r="V12" s="61"/>
      <c r="W12" s="94">
        <f t="shared" si="7"/>
        <v>27356.013043999999</v>
      </c>
      <c r="X12" s="96">
        <v>886.63</v>
      </c>
      <c r="Y12" s="39"/>
    </row>
    <row r="13" spans="2:27" ht="13.5" x14ac:dyDescent="0.25">
      <c r="B13" s="59" t="s">
        <v>482</v>
      </c>
      <c r="C13" s="93">
        <v>39</v>
      </c>
      <c r="D13" s="61">
        <f>VLOOKUP(C13,'Plačna lestvica'!$A$3:$D$67,4)</f>
        <v>1954.78</v>
      </c>
      <c r="E13" s="83">
        <f>C13+1+E5</f>
        <v>40</v>
      </c>
      <c r="F13" s="61">
        <f>VLOOKUP(E13,'Plačna lestvica'!$A$3:$D$67,4)</f>
        <v>2032.98</v>
      </c>
      <c r="G13" s="83">
        <f>E13</f>
        <v>40</v>
      </c>
      <c r="H13" s="61">
        <f>VLOOKUP(G13,'Plačna lestvica'!$A$3:$D$67,4)</f>
        <v>2032.98</v>
      </c>
      <c r="I13" s="83">
        <f>G13+1</f>
        <v>41</v>
      </c>
      <c r="J13" s="61">
        <f>VLOOKUP(I13,'Plačna lestvica'!$A$3:$D$67,4)</f>
        <v>2114.29</v>
      </c>
      <c r="K13" s="83">
        <f>I13+1</f>
        <v>42</v>
      </c>
      <c r="L13" s="61">
        <f>VLOOKUP(K13,'Plačna lestvica'!$A$3:$D$67,4)</f>
        <v>2198.84</v>
      </c>
      <c r="M13" s="61">
        <f t="shared" si="2"/>
        <v>2033.2391666666665</v>
      </c>
      <c r="N13" s="61">
        <f t="shared" si="3"/>
        <v>24398.87</v>
      </c>
      <c r="O13" s="61">
        <f>N13*$O$3/12*11</f>
        <v>290.75320083333327</v>
      </c>
      <c r="P13" s="61">
        <f t="shared" si="4"/>
        <v>1932.390504</v>
      </c>
      <c r="Q13" s="94">
        <f t="shared" si="5"/>
        <v>26622.013704833331</v>
      </c>
      <c r="R13" s="95">
        <f t="shared" si="0"/>
        <v>3659.8304999999996</v>
      </c>
      <c r="S13" s="94">
        <f t="shared" si="6"/>
        <v>30281.844204833331</v>
      </c>
      <c r="T13" s="61">
        <f t="shared" si="1"/>
        <v>1932.390504</v>
      </c>
      <c r="U13" s="61"/>
      <c r="V13" s="61"/>
      <c r="W13" s="94">
        <f t="shared" si="7"/>
        <v>26622.013704833331</v>
      </c>
      <c r="X13" s="96">
        <v>886.63</v>
      </c>
      <c r="Y13" s="39"/>
    </row>
    <row r="14" spans="2:27" ht="25.5" x14ac:dyDescent="0.25">
      <c r="B14" s="62" t="s">
        <v>544</v>
      </c>
      <c r="C14" s="93">
        <v>36</v>
      </c>
      <c r="D14" s="61">
        <f>VLOOKUP(C14,'Plačna lestvica'!$A$3:$D$67,4)</f>
        <v>1737.79</v>
      </c>
      <c r="E14" s="83">
        <v>37</v>
      </c>
      <c r="F14" s="61">
        <f>VLOOKUP(E14,'Plačna lestvica'!$A$3:$D$67,4)</f>
        <v>1807.29</v>
      </c>
      <c r="G14" s="83">
        <f>E14</f>
        <v>37</v>
      </c>
      <c r="H14" s="61">
        <f>VLOOKUP(G14,'Plačna lestvica'!$A$3:$D$67,4)</f>
        <v>1807.29</v>
      </c>
      <c r="I14" s="83">
        <f>G14+1</f>
        <v>38</v>
      </c>
      <c r="J14" s="61">
        <f>VLOOKUP(I14,'Plačna lestvica'!$A$3:$D$67,4)</f>
        <v>1879.59</v>
      </c>
      <c r="K14" s="83">
        <f>I14+1</f>
        <v>39</v>
      </c>
      <c r="L14" s="61">
        <f>VLOOKUP(K14,'Plačna lestvica'!$A$3:$D$67,4)</f>
        <v>1954.78</v>
      </c>
      <c r="M14" s="61">
        <f t="shared" si="2"/>
        <v>1807.5233333333335</v>
      </c>
      <c r="N14" s="61">
        <f t="shared" si="3"/>
        <v>21690.280000000002</v>
      </c>
      <c r="O14" s="61"/>
      <c r="P14" s="61">
        <f t="shared" si="4"/>
        <v>1717.8701760000004</v>
      </c>
      <c r="Q14" s="94">
        <f t="shared" si="5"/>
        <v>23408.150176000003</v>
      </c>
      <c r="R14" s="95">
        <f t="shared" ref="R14:R17" si="11">N14*$R$5</f>
        <v>3253.5420000000004</v>
      </c>
      <c r="S14" s="94">
        <f t="shared" si="6"/>
        <v>26661.692176000004</v>
      </c>
      <c r="T14" s="61">
        <f t="shared" si="1"/>
        <v>1717.8701760000004</v>
      </c>
      <c r="U14" s="61"/>
      <c r="V14" s="61"/>
      <c r="W14" s="94">
        <f t="shared" si="7"/>
        <v>23408.150176000003</v>
      </c>
      <c r="X14" s="96">
        <v>886.63</v>
      </c>
      <c r="Y14" s="39"/>
    </row>
    <row r="15" spans="2:27" ht="13.5" x14ac:dyDescent="0.25">
      <c r="B15" s="62" t="s">
        <v>543</v>
      </c>
      <c r="C15" s="93">
        <v>36</v>
      </c>
      <c r="D15" s="61">
        <f>VLOOKUP(C15,'Plačna lestvica'!$A$3:$D$67,4)</f>
        <v>1737.79</v>
      </c>
      <c r="E15" s="83">
        <v>37</v>
      </c>
      <c r="F15" s="61">
        <f>VLOOKUP(E15,'Plačna lestvica'!$A$3:$D$67,4)</f>
        <v>1807.29</v>
      </c>
      <c r="G15" s="83">
        <f t="shared" ref="G15:G16" si="12">E15</f>
        <v>37</v>
      </c>
      <c r="H15" s="61">
        <f>VLOOKUP(G15,'Plačna lestvica'!$A$3:$D$67,4)</f>
        <v>1807.29</v>
      </c>
      <c r="I15" s="83">
        <f t="shared" ref="I15:I16" si="13">G15+1</f>
        <v>38</v>
      </c>
      <c r="J15" s="61">
        <f>VLOOKUP(I15,'Plačna lestvica'!$A$3:$D$67,4)</f>
        <v>1879.59</v>
      </c>
      <c r="K15" s="83">
        <f t="shared" ref="K15:K16" si="14">I15+1</f>
        <v>39</v>
      </c>
      <c r="L15" s="61">
        <f>VLOOKUP(K15,'Plačna lestvica'!$A$3:$D$67,4)</f>
        <v>1954.78</v>
      </c>
      <c r="M15" s="61">
        <f t="shared" si="2"/>
        <v>1807.5233333333335</v>
      </c>
      <c r="N15" s="61">
        <f t="shared" si="3"/>
        <v>21690.280000000002</v>
      </c>
      <c r="O15" s="61">
        <f>N15*$O$3/12*11</f>
        <v>258.47583666666674</v>
      </c>
      <c r="P15" s="61">
        <f t="shared" si="4"/>
        <v>1717.8701760000004</v>
      </c>
      <c r="Q15" s="94">
        <f t="shared" si="5"/>
        <v>23666.626012666671</v>
      </c>
      <c r="R15" s="95">
        <f t="shared" ref="R15" si="15">N15*$R$5</f>
        <v>3253.5420000000004</v>
      </c>
      <c r="S15" s="94">
        <f t="shared" si="6"/>
        <v>26920.168012666672</v>
      </c>
      <c r="T15" s="61">
        <f t="shared" si="1"/>
        <v>1717.8701760000004</v>
      </c>
      <c r="U15" s="61"/>
      <c r="V15" s="61"/>
      <c r="W15" s="94">
        <f t="shared" si="7"/>
        <v>23666.626012666671</v>
      </c>
      <c r="X15" s="96">
        <v>886.63</v>
      </c>
      <c r="Y15" s="39"/>
    </row>
    <row r="16" spans="2:27" ht="13.5" x14ac:dyDescent="0.25">
      <c r="B16" s="59" t="s">
        <v>484</v>
      </c>
      <c r="C16" s="93">
        <v>34</v>
      </c>
      <c r="D16" s="61">
        <f>VLOOKUP(C16,'Plačna lestvica'!$A$3:$D$67,4)</f>
        <v>1606.68</v>
      </c>
      <c r="E16" s="83">
        <v>35</v>
      </c>
      <c r="F16" s="61">
        <f>VLOOKUP(E16,'Plačna lestvica'!$A$3:$D$67,4)</f>
        <v>1670.94</v>
      </c>
      <c r="G16" s="83">
        <f t="shared" si="12"/>
        <v>35</v>
      </c>
      <c r="H16" s="61">
        <f>VLOOKUP(G16,'Plačna lestvica'!$A$3:$D$67,4)</f>
        <v>1670.94</v>
      </c>
      <c r="I16" s="83">
        <f t="shared" si="13"/>
        <v>36</v>
      </c>
      <c r="J16" s="61">
        <f>VLOOKUP(I16,'Plačna lestvica'!$A$3:$D$67,4)</f>
        <v>1737.79</v>
      </c>
      <c r="K16" s="83">
        <f t="shared" si="14"/>
        <v>37</v>
      </c>
      <c r="L16" s="61">
        <f>VLOOKUP(K16,'Plačna lestvica'!$A$3:$D$67,4)</f>
        <v>1807.29</v>
      </c>
      <c r="M16" s="61">
        <f t="shared" si="2"/>
        <v>1671.1558333333335</v>
      </c>
      <c r="N16" s="61">
        <f t="shared" si="3"/>
        <v>20053.870000000003</v>
      </c>
      <c r="O16" s="61">
        <f>N16*$O$3/12*11</f>
        <v>238.97528416666665</v>
      </c>
      <c r="P16" s="61">
        <f t="shared" si="4"/>
        <v>1588.2665040000002</v>
      </c>
      <c r="Q16" s="94">
        <f t="shared" si="5"/>
        <v>21881.111788166669</v>
      </c>
      <c r="R16" s="95">
        <f t="shared" si="11"/>
        <v>3008.0805000000005</v>
      </c>
      <c r="S16" s="94">
        <f t="shared" si="6"/>
        <v>24889.192288166669</v>
      </c>
      <c r="T16" s="61">
        <f t="shared" si="1"/>
        <v>1588.2665040000002</v>
      </c>
      <c r="U16" s="61"/>
      <c r="V16" s="61"/>
      <c r="W16" s="94">
        <f t="shared" si="7"/>
        <v>21881.111788166669</v>
      </c>
      <c r="X16" s="96">
        <v>886.63</v>
      </c>
      <c r="Y16" s="39"/>
    </row>
    <row r="17" spans="2:25" ht="13.5" x14ac:dyDescent="0.25">
      <c r="B17" s="59" t="s">
        <v>485</v>
      </c>
      <c r="C17" s="93">
        <v>28</v>
      </c>
      <c r="D17" s="61">
        <f>VLOOKUP(C17,'Plačna lestvica'!$A$3:$D$67,4)</f>
        <v>1269.78</v>
      </c>
      <c r="E17" s="83">
        <f>C17+1</f>
        <v>29</v>
      </c>
      <c r="F17" s="61">
        <f>VLOOKUP(E17,'Plačna lestvica'!$A$3:$D$67,4)</f>
        <v>1320.58</v>
      </c>
      <c r="G17" s="83">
        <f>E17</f>
        <v>29</v>
      </c>
      <c r="H17" s="61">
        <f>VLOOKUP(G17,'Plačna lestvica'!$A$3:$D$67,4)</f>
        <v>1320.58</v>
      </c>
      <c r="I17" s="83">
        <f>G17</f>
        <v>29</v>
      </c>
      <c r="J17" s="61">
        <f>VLOOKUP(I17,'Plačna lestvica'!$A$3:$D$67,4)</f>
        <v>1320.58</v>
      </c>
      <c r="K17" s="83">
        <f>I17</f>
        <v>29</v>
      </c>
      <c r="L17" s="61">
        <f>VLOOKUP(K17,'Plačna lestvica'!$A$3:$D$67,4)</f>
        <v>1320.58</v>
      </c>
      <c r="M17" s="61">
        <f t="shared" si="2"/>
        <v>1316.3466666666666</v>
      </c>
      <c r="N17" s="61">
        <f t="shared" si="3"/>
        <v>15796.16</v>
      </c>
      <c r="O17" s="61"/>
      <c r="P17" s="61">
        <f t="shared" si="4"/>
        <v>1251.0558719999999</v>
      </c>
      <c r="Q17" s="94">
        <f t="shared" si="5"/>
        <v>17047.215872000001</v>
      </c>
      <c r="R17" s="95">
        <f t="shared" si="11"/>
        <v>2369.424</v>
      </c>
      <c r="S17" s="94">
        <f t="shared" si="6"/>
        <v>19416.639872</v>
      </c>
      <c r="T17" s="61">
        <f t="shared" si="1"/>
        <v>1251.0558719999999</v>
      </c>
      <c r="U17" s="61"/>
      <c r="V17" s="61"/>
      <c r="W17" s="94">
        <f t="shared" si="7"/>
        <v>17047.215872000001</v>
      </c>
      <c r="X17" s="96">
        <v>886.63</v>
      </c>
      <c r="Y17" s="39"/>
    </row>
    <row r="18" spans="2:25" ht="13.5" x14ac:dyDescent="0.25">
      <c r="B18" s="59" t="s">
        <v>5</v>
      </c>
      <c r="C18" s="93">
        <v>31</v>
      </c>
      <c r="D18" s="61">
        <f>VLOOKUP(C18,'Plačna lestvica'!$A$3:$D$67,4)</f>
        <v>1428.34</v>
      </c>
      <c r="E18" s="83">
        <f>C18+1</f>
        <v>32</v>
      </c>
      <c r="F18" s="61">
        <f>VLOOKUP(E18,'Plačna lestvica'!$A$3:$D$67,4)</f>
        <v>1485.46</v>
      </c>
      <c r="G18" s="83">
        <f>E18</f>
        <v>32</v>
      </c>
      <c r="H18" s="61">
        <f>VLOOKUP(G18,'Plačna lestvica'!$A$3:$D$67,4)</f>
        <v>1485.46</v>
      </c>
      <c r="I18" s="83">
        <f>G18</f>
        <v>32</v>
      </c>
      <c r="J18" s="61">
        <f>VLOOKUP(I18,'Plačna lestvica'!$A$3:$D$67,4)</f>
        <v>1485.46</v>
      </c>
      <c r="K18" s="83">
        <f>I18</f>
        <v>32</v>
      </c>
      <c r="L18" s="61">
        <f>VLOOKUP(K18,'Plačna lestvica'!$A$3:$D$67,4)</f>
        <v>1485.46</v>
      </c>
      <c r="M18" s="61">
        <f t="shared" si="2"/>
        <v>1480.7</v>
      </c>
      <c r="N18" s="61">
        <f t="shared" si="3"/>
        <v>17768.400000000001</v>
      </c>
      <c r="O18" s="61"/>
      <c r="P18" s="61">
        <f t="shared" si="4"/>
        <v>1407.25728</v>
      </c>
      <c r="Q18" s="94">
        <f t="shared" si="5"/>
        <v>19175.657280000003</v>
      </c>
      <c r="R18" s="95">
        <f>N18*$R$6</f>
        <v>1066.104</v>
      </c>
      <c r="S18" s="94">
        <f t="shared" si="6"/>
        <v>20241.761280000002</v>
      </c>
      <c r="T18" s="61">
        <f t="shared" si="1"/>
        <v>1407.25728</v>
      </c>
      <c r="U18" s="61"/>
      <c r="V18" s="61"/>
      <c r="W18" s="94">
        <f t="shared" si="7"/>
        <v>19175.657280000003</v>
      </c>
      <c r="X18" s="96">
        <v>886.63</v>
      </c>
      <c r="Y18" s="39"/>
    </row>
    <row r="19" spans="2:25" ht="13.5" x14ac:dyDescent="0.25">
      <c r="B19" s="59" t="s">
        <v>525</v>
      </c>
      <c r="C19" s="93">
        <v>30</v>
      </c>
      <c r="D19" s="61">
        <f>VLOOKUP(C19,'Plačna lestvica'!$A$3:$D$67,4)</f>
        <v>1373.4</v>
      </c>
      <c r="E19" s="83">
        <f>C19+1</f>
        <v>31</v>
      </c>
      <c r="F19" s="61">
        <f>VLOOKUP(E19,'Plačna lestvica'!$A$3:$D$67,4)</f>
        <v>1428.34</v>
      </c>
      <c r="G19" s="83">
        <f>E19</f>
        <v>31</v>
      </c>
      <c r="H19" s="61">
        <f>VLOOKUP(G19,'Plačna lestvica'!$A$3:$D$67,4)</f>
        <v>1428.34</v>
      </c>
      <c r="I19" s="83">
        <f>G19</f>
        <v>31</v>
      </c>
      <c r="J19" s="61">
        <f>VLOOKUP(I19,'Plačna lestvica'!$A$3:$D$67,4)</f>
        <v>1428.34</v>
      </c>
      <c r="K19" s="83">
        <f>I19</f>
        <v>31</v>
      </c>
      <c r="L19" s="61">
        <f>VLOOKUP(K19,'Plačna lestvica'!$A$3:$D$67,4)</f>
        <v>1428.34</v>
      </c>
      <c r="M19" s="61">
        <f t="shared" ref="M19" si="16">(D19+8*F19+2*H19+J19)/12</f>
        <v>1423.7616666666665</v>
      </c>
      <c r="N19" s="61">
        <f t="shared" si="3"/>
        <v>17085.14</v>
      </c>
      <c r="O19" s="61"/>
      <c r="P19" s="61">
        <f t="shared" si="4"/>
        <v>1353.143088</v>
      </c>
      <c r="Q19" s="94">
        <f t="shared" si="5"/>
        <v>18438.283088</v>
      </c>
      <c r="R19" s="95">
        <f>N19*$R$6</f>
        <v>1025.1083999999998</v>
      </c>
      <c r="S19" s="94">
        <f t="shared" si="6"/>
        <v>19463.391488000001</v>
      </c>
      <c r="T19" s="61">
        <f t="shared" si="1"/>
        <v>1353.143088</v>
      </c>
      <c r="U19" s="61"/>
      <c r="V19" s="61"/>
      <c r="W19" s="94">
        <f t="shared" si="7"/>
        <v>18438.283088</v>
      </c>
      <c r="X19" s="96">
        <v>886.63</v>
      </c>
      <c r="Y19" s="39"/>
    </row>
    <row r="20" spans="2:25" ht="13.5" x14ac:dyDescent="0.25">
      <c r="B20" s="59" t="s">
        <v>486</v>
      </c>
      <c r="C20" s="93">
        <v>32</v>
      </c>
      <c r="D20" s="61">
        <f>VLOOKUP(C20,'Plačna lestvica'!$A$3:$D$67,4)</f>
        <v>1485.46</v>
      </c>
      <c r="E20" s="83">
        <f t="shared" ref="E20:E25" si="17">C20+1</f>
        <v>33</v>
      </c>
      <c r="F20" s="61">
        <f>VLOOKUP(E20,'Plačna lestvica'!$A$3:$D$67,4)</f>
        <v>1544.88</v>
      </c>
      <c r="G20" s="83">
        <f t="shared" ref="G20:G25" si="18">E20</f>
        <v>33</v>
      </c>
      <c r="H20" s="61">
        <f>VLOOKUP(G20,'Plačna lestvica'!$A$3:$D$67,4)</f>
        <v>1544.88</v>
      </c>
      <c r="I20" s="83">
        <f>G20+1</f>
        <v>34</v>
      </c>
      <c r="J20" s="61">
        <f>VLOOKUP(I20,'Plačna lestvica'!$A$3:$D$67,4)</f>
        <v>1606.68</v>
      </c>
      <c r="K20" s="83">
        <f t="shared" ref="K20:K25" si="19">I20</f>
        <v>34</v>
      </c>
      <c r="L20" s="61">
        <f>VLOOKUP(K20,'Plačna lestvica'!$A$3:$D$67,4)</f>
        <v>1606.68</v>
      </c>
      <c r="M20" s="61">
        <f t="shared" ref="M20:M25" si="20">(D20+8*F20+2*H20+J20)/12</f>
        <v>1545.0783333333336</v>
      </c>
      <c r="N20" s="61">
        <f t="shared" si="3"/>
        <v>18540.940000000002</v>
      </c>
      <c r="O20" s="61"/>
      <c r="P20" s="61">
        <f t="shared" si="4"/>
        <v>1468.4424480000002</v>
      </c>
      <c r="Q20" s="94">
        <f t="shared" si="5"/>
        <v>20009.382448000004</v>
      </c>
      <c r="R20" s="95">
        <f t="shared" ref="R20:R28" si="21">N20*$R$6</f>
        <v>1112.4564</v>
      </c>
      <c r="S20" s="94">
        <f t="shared" si="6"/>
        <v>21121.838848000003</v>
      </c>
      <c r="T20" s="61">
        <f t="shared" si="1"/>
        <v>1468.4424480000002</v>
      </c>
      <c r="U20" s="61"/>
      <c r="V20" s="61"/>
      <c r="W20" s="94">
        <f t="shared" si="7"/>
        <v>20009.382448000004</v>
      </c>
      <c r="X20" s="96">
        <v>886.63</v>
      </c>
      <c r="Y20" s="39"/>
    </row>
    <row r="21" spans="2:25" ht="13.5" x14ac:dyDescent="0.25">
      <c r="B21" s="59" t="s">
        <v>493</v>
      </c>
      <c r="C21" s="93">
        <v>27</v>
      </c>
      <c r="D21" s="61">
        <f>VLOOKUP(C21,'Plačna lestvica'!$A$3:$D$67,4)</f>
        <v>1220.94</v>
      </c>
      <c r="E21" s="83">
        <f t="shared" si="17"/>
        <v>28</v>
      </c>
      <c r="F21" s="61">
        <f>VLOOKUP(E21,'Plačna lestvica'!$A$3:$D$67,4)</f>
        <v>1269.78</v>
      </c>
      <c r="G21" s="83">
        <f t="shared" si="18"/>
        <v>28</v>
      </c>
      <c r="H21" s="61">
        <f>VLOOKUP(G21,'Plačna lestvica'!$A$3:$D$67,4)</f>
        <v>1269.78</v>
      </c>
      <c r="I21" s="83">
        <f t="shared" ref="I21:I28" si="22">G21</f>
        <v>28</v>
      </c>
      <c r="J21" s="61">
        <f>VLOOKUP(I21,'Plačna lestvica'!$A$3:$D$67,4)</f>
        <v>1269.78</v>
      </c>
      <c r="K21" s="83">
        <f t="shared" si="19"/>
        <v>28</v>
      </c>
      <c r="L21" s="61">
        <f>VLOOKUP(K21,'Plačna lestvica'!$A$3:$D$67,4)</f>
        <v>1269.78</v>
      </c>
      <c r="M21" s="61">
        <f t="shared" si="20"/>
        <v>1265.71</v>
      </c>
      <c r="N21" s="61">
        <f t="shared" si="3"/>
        <v>15188.52</v>
      </c>
      <c r="O21" s="61"/>
      <c r="P21" s="61">
        <f t="shared" si="4"/>
        <v>1202.9307839999999</v>
      </c>
      <c r="Q21" s="94">
        <f t="shared" si="5"/>
        <v>16391.450784000001</v>
      </c>
      <c r="R21" s="95">
        <f t="shared" si="21"/>
        <v>911.31119999999999</v>
      </c>
      <c r="S21" s="94">
        <f t="shared" si="6"/>
        <v>17302.761984000001</v>
      </c>
      <c r="T21" s="61">
        <f t="shared" si="1"/>
        <v>1202.9307839999999</v>
      </c>
      <c r="U21" s="61"/>
      <c r="V21" s="61"/>
      <c r="W21" s="94">
        <f t="shared" si="7"/>
        <v>16391.450784000001</v>
      </c>
      <c r="X21" s="96">
        <v>886.63</v>
      </c>
      <c r="Y21" s="39"/>
    </row>
    <row r="22" spans="2:25" ht="13.5" x14ac:dyDescent="0.25">
      <c r="B22" s="59" t="s">
        <v>487</v>
      </c>
      <c r="C22" s="93">
        <v>22</v>
      </c>
      <c r="D22" s="61">
        <f>VLOOKUP(C22,'Plačna lestvica'!$A$3:$D$67,4)</f>
        <v>1003.54</v>
      </c>
      <c r="E22" s="83">
        <f t="shared" si="17"/>
        <v>23</v>
      </c>
      <c r="F22" s="61">
        <f>VLOOKUP(E22,'Plačna lestvica'!$A$3:$D$67,4)</f>
        <v>1043.68</v>
      </c>
      <c r="G22" s="83">
        <f t="shared" si="18"/>
        <v>23</v>
      </c>
      <c r="H22" s="61">
        <f>VLOOKUP(G22,'Plačna lestvica'!$A$3:$D$67,4)</f>
        <v>1043.68</v>
      </c>
      <c r="I22" s="83">
        <f t="shared" si="22"/>
        <v>23</v>
      </c>
      <c r="J22" s="61">
        <f>VLOOKUP(I22,'Plačna lestvica'!$A$3:$D$67,4)</f>
        <v>1043.68</v>
      </c>
      <c r="K22" s="83">
        <f t="shared" si="19"/>
        <v>23</v>
      </c>
      <c r="L22" s="61">
        <f>VLOOKUP(K22,'Plačna lestvica'!$A$3:$D$67,4)</f>
        <v>1043.68</v>
      </c>
      <c r="M22" s="61">
        <f t="shared" si="20"/>
        <v>1040.335</v>
      </c>
      <c r="N22" s="61">
        <f t="shared" si="3"/>
        <v>12484.02</v>
      </c>
      <c r="O22" s="61"/>
      <c r="P22" s="61">
        <f t="shared" si="4"/>
        <v>988.73438399999998</v>
      </c>
      <c r="Q22" s="94">
        <f t="shared" si="5"/>
        <v>13472.754384</v>
      </c>
      <c r="R22" s="95">
        <f>N22*$R$6</f>
        <v>749.0412</v>
      </c>
      <c r="S22" s="94">
        <f t="shared" si="6"/>
        <v>14221.795584</v>
      </c>
      <c r="T22" s="61">
        <f t="shared" si="1"/>
        <v>988.73438399999998</v>
      </c>
      <c r="U22" s="61"/>
      <c r="V22" s="61"/>
      <c r="W22" s="94">
        <f t="shared" si="7"/>
        <v>13472.754384</v>
      </c>
      <c r="X22" s="96">
        <v>886.63</v>
      </c>
      <c r="Y22" s="39"/>
    </row>
    <row r="23" spans="2:25" ht="13.5" x14ac:dyDescent="0.25">
      <c r="B23" s="59" t="s">
        <v>488</v>
      </c>
      <c r="C23" s="93">
        <v>22</v>
      </c>
      <c r="D23" s="61">
        <f>VLOOKUP(C23,'Plačna lestvica'!$A$3:$D$67,4)</f>
        <v>1003.54</v>
      </c>
      <c r="E23" s="83">
        <f t="shared" si="17"/>
        <v>23</v>
      </c>
      <c r="F23" s="61">
        <f>VLOOKUP(E23,'Plačna lestvica'!$A$3:$D$67,4)</f>
        <v>1043.68</v>
      </c>
      <c r="G23" s="83">
        <f t="shared" si="18"/>
        <v>23</v>
      </c>
      <c r="H23" s="61">
        <f>VLOOKUP(G23,'Plačna lestvica'!$A$3:$D$67,4)</f>
        <v>1043.68</v>
      </c>
      <c r="I23" s="83">
        <f t="shared" si="22"/>
        <v>23</v>
      </c>
      <c r="J23" s="61">
        <f>VLOOKUP(I23,'Plačna lestvica'!$A$3:$D$67,4)</f>
        <v>1043.68</v>
      </c>
      <c r="K23" s="83">
        <f t="shared" si="19"/>
        <v>23</v>
      </c>
      <c r="L23" s="61">
        <f>VLOOKUP(K23,'Plačna lestvica'!$A$3:$D$67,4)</f>
        <v>1043.68</v>
      </c>
      <c r="M23" s="61">
        <f t="shared" si="20"/>
        <v>1040.335</v>
      </c>
      <c r="N23" s="61">
        <f t="shared" si="3"/>
        <v>12484.02</v>
      </c>
      <c r="O23" s="61"/>
      <c r="P23" s="61">
        <f t="shared" si="4"/>
        <v>988.73438399999998</v>
      </c>
      <c r="Q23" s="94">
        <f t="shared" si="5"/>
        <v>13472.754384</v>
      </c>
      <c r="R23" s="95">
        <f t="shared" si="21"/>
        <v>749.0412</v>
      </c>
      <c r="S23" s="94">
        <f t="shared" si="6"/>
        <v>14221.795584</v>
      </c>
      <c r="T23" s="61">
        <f t="shared" si="1"/>
        <v>988.73438399999998</v>
      </c>
      <c r="U23" s="61"/>
      <c r="V23" s="61"/>
      <c r="W23" s="94">
        <f t="shared" si="7"/>
        <v>13472.754384</v>
      </c>
      <c r="X23" s="96">
        <v>886.63</v>
      </c>
      <c r="Y23" s="39"/>
    </row>
    <row r="24" spans="2:25" ht="13.5" x14ac:dyDescent="0.25">
      <c r="B24" s="59" t="s">
        <v>489</v>
      </c>
      <c r="C24" s="93">
        <v>17</v>
      </c>
      <c r="D24" s="61">
        <f>VLOOKUP(C24,'Plačna lestvica'!$A$3:$D$67,4)</f>
        <v>824.84</v>
      </c>
      <c r="E24" s="83">
        <f t="shared" si="17"/>
        <v>18</v>
      </c>
      <c r="F24" s="61">
        <f>VLOOKUP(E24,'Plačna lestvica'!$A$3:$D$67,4)</f>
        <v>857.83</v>
      </c>
      <c r="G24" s="83">
        <f t="shared" si="18"/>
        <v>18</v>
      </c>
      <c r="H24" s="61">
        <f>VLOOKUP(G24,'Plačna lestvica'!$A$3:$D$67,4)</f>
        <v>857.83</v>
      </c>
      <c r="I24" s="83">
        <f t="shared" si="22"/>
        <v>18</v>
      </c>
      <c r="J24" s="61">
        <f>VLOOKUP(I24,'Plačna lestvica'!$A$3:$D$67,4)</f>
        <v>857.83</v>
      </c>
      <c r="K24" s="83">
        <f t="shared" si="19"/>
        <v>18</v>
      </c>
      <c r="L24" s="61">
        <f>VLOOKUP(K24,'Plačna lestvica'!$A$3:$D$67,4)</f>
        <v>857.83</v>
      </c>
      <c r="M24" s="61">
        <f t="shared" si="20"/>
        <v>855.08083333333343</v>
      </c>
      <c r="N24" s="61">
        <f t="shared" si="3"/>
        <v>10260.970000000001</v>
      </c>
      <c r="O24" s="61"/>
      <c r="P24" s="61">
        <f t="shared" si="4"/>
        <v>812.66882400000009</v>
      </c>
      <c r="Q24" s="94">
        <f>IF((N24+P24+O24)&lt;X2*12,X2*12,N24+P24+O24)</f>
        <v>11073.638824000001</v>
      </c>
      <c r="R24" s="95">
        <f t="shared" si="21"/>
        <v>615.65820000000008</v>
      </c>
      <c r="S24" s="94">
        <f t="shared" si="6"/>
        <v>11689.297024000001</v>
      </c>
      <c r="T24" s="61">
        <f t="shared" si="1"/>
        <v>812.66882400000009</v>
      </c>
      <c r="U24" s="61"/>
      <c r="V24" s="61"/>
      <c r="W24" s="94">
        <f>IF((N24+T24+O24)&lt;X2*12,X2*12,N24+T24+O24)</f>
        <v>11073.638824000001</v>
      </c>
      <c r="X24" s="96">
        <v>1050</v>
      </c>
      <c r="Y24" s="39"/>
    </row>
    <row r="25" spans="2:25" ht="13.5" x14ac:dyDescent="0.25">
      <c r="B25" s="62" t="s">
        <v>490</v>
      </c>
      <c r="C25" s="93">
        <v>25</v>
      </c>
      <c r="D25" s="61">
        <f>VLOOKUP(C25,'Plačna lestvica'!$A$3:$D$67,4)</f>
        <v>1128.83</v>
      </c>
      <c r="E25" s="83">
        <f t="shared" si="17"/>
        <v>26</v>
      </c>
      <c r="F25" s="61">
        <f>VLOOKUP(E25,'Plačna lestvica'!$A$3:$D$67,4)</f>
        <v>1173.99</v>
      </c>
      <c r="G25" s="83">
        <f t="shared" si="18"/>
        <v>26</v>
      </c>
      <c r="H25" s="61">
        <f>VLOOKUP(G25,'Plačna lestvica'!$A$3:$D$67,4)</f>
        <v>1173.99</v>
      </c>
      <c r="I25" s="83">
        <f t="shared" si="22"/>
        <v>26</v>
      </c>
      <c r="J25" s="61">
        <f>VLOOKUP(I25,'Plačna lestvica'!$A$3:$D$67,4)</f>
        <v>1173.99</v>
      </c>
      <c r="K25" s="83">
        <f t="shared" si="19"/>
        <v>26</v>
      </c>
      <c r="L25" s="61">
        <f>VLOOKUP(K25,'Plačna lestvica'!$A$3:$D$67,4)</f>
        <v>1173.99</v>
      </c>
      <c r="M25" s="61">
        <f t="shared" si="20"/>
        <v>1170.2266666666667</v>
      </c>
      <c r="N25" s="61">
        <f t="shared" si="3"/>
        <v>14042.720000000001</v>
      </c>
      <c r="O25" s="61"/>
      <c r="P25" s="61">
        <f t="shared" si="4"/>
        <v>1112.1834240000001</v>
      </c>
      <c r="Q25" s="94">
        <f t="shared" ref="Q25:Q28" si="23">N25+P25+O25</f>
        <v>15154.903424000002</v>
      </c>
      <c r="R25" s="95">
        <f t="shared" si="21"/>
        <v>842.56320000000005</v>
      </c>
      <c r="S25" s="94">
        <f t="shared" si="6"/>
        <v>15997.466624000002</v>
      </c>
      <c r="T25" s="61">
        <f t="shared" si="1"/>
        <v>1112.1834240000001</v>
      </c>
      <c r="U25" s="61"/>
      <c r="V25" s="61">
        <f>N25*$V$5*30%/12*9+N25*$V$5*$V$6/12*3</f>
        <v>3651.1072000000004</v>
      </c>
      <c r="W25" s="94">
        <f t="shared" si="7"/>
        <v>18806.010624000002</v>
      </c>
      <c r="X25" s="96">
        <v>886.63</v>
      </c>
      <c r="Y25" s="39"/>
    </row>
    <row r="26" spans="2:25" ht="13.5" x14ac:dyDescent="0.25">
      <c r="B26" s="62" t="s">
        <v>491</v>
      </c>
      <c r="C26" s="93">
        <v>18</v>
      </c>
      <c r="D26" s="61">
        <f>VLOOKUP(C26,'Plačna lestvica'!$A$3:$D$67,4)</f>
        <v>857.83</v>
      </c>
      <c r="E26" s="83">
        <f>C26+1</f>
        <v>19</v>
      </c>
      <c r="F26" s="61">
        <f>VLOOKUP(E26,'Plačna lestvica'!$A$3:$D$67,4)</f>
        <v>892.13</v>
      </c>
      <c r="G26" s="83">
        <f>E26</f>
        <v>19</v>
      </c>
      <c r="H26" s="61">
        <f>VLOOKUP(G26,'Plačna lestvica'!$A$3:$D$67,4)</f>
        <v>892.13</v>
      </c>
      <c r="I26" s="83">
        <f t="shared" si="22"/>
        <v>19</v>
      </c>
      <c r="J26" s="61">
        <f>VLOOKUP(I26,'Plačna lestvica'!$A$3:$D$67,4)</f>
        <v>892.13</v>
      </c>
      <c r="K26" s="83">
        <f>I26</f>
        <v>19</v>
      </c>
      <c r="L26" s="61">
        <f>VLOOKUP(K26,'Plačna lestvica'!$A$3:$D$67,4)</f>
        <v>892.13</v>
      </c>
      <c r="M26" s="61">
        <f t="shared" ref="M26:M27" si="24">(D26+8*F26+2*H26+J26)/12</f>
        <v>889.27166666666653</v>
      </c>
      <c r="N26" s="61">
        <f t="shared" si="3"/>
        <v>10671.259999999998</v>
      </c>
      <c r="O26" s="61"/>
      <c r="P26" s="61">
        <f t="shared" si="4"/>
        <v>845.16379199999983</v>
      </c>
      <c r="Q26" s="94">
        <f t="shared" si="23"/>
        <v>11516.423791999998</v>
      </c>
      <c r="R26" s="95">
        <f t="shared" si="21"/>
        <v>640.27559999999983</v>
      </c>
      <c r="S26" s="94">
        <f t="shared" si="6"/>
        <v>12156.699391999997</v>
      </c>
      <c r="T26" s="61">
        <f t="shared" si="1"/>
        <v>845.16379199999983</v>
      </c>
      <c r="U26" s="61"/>
      <c r="V26" s="61"/>
      <c r="W26" s="94">
        <f t="shared" si="7"/>
        <v>11516.423791999998</v>
      </c>
      <c r="X26" s="96">
        <v>886.63</v>
      </c>
      <c r="Y26" s="39"/>
    </row>
    <row r="27" spans="2:25" ht="13.5" x14ac:dyDescent="0.25">
      <c r="B27" s="62" t="s">
        <v>492</v>
      </c>
      <c r="C27" s="93">
        <v>19</v>
      </c>
      <c r="D27" s="61">
        <f>VLOOKUP(C27,'Plačna lestvica'!$A$3:$D$67,4)</f>
        <v>892.13</v>
      </c>
      <c r="E27" s="83">
        <f>C27+1</f>
        <v>20</v>
      </c>
      <c r="F27" s="61">
        <f>VLOOKUP(E27,'Plačna lestvica'!$A$3:$D$67,4)</f>
        <v>927.82</v>
      </c>
      <c r="G27" s="83">
        <f>E27</f>
        <v>20</v>
      </c>
      <c r="H27" s="61">
        <f>VLOOKUP(G27,'Plačna lestvica'!$A$3:$D$67,4)</f>
        <v>927.82</v>
      </c>
      <c r="I27" s="83">
        <f t="shared" si="22"/>
        <v>20</v>
      </c>
      <c r="J27" s="61">
        <f>VLOOKUP(I27,'Plačna lestvica'!$A$3:$D$67,4)</f>
        <v>927.82</v>
      </c>
      <c r="K27" s="83">
        <f>I27</f>
        <v>20</v>
      </c>
      <c r="L27" s="61">
        <f>VLOOKUP(K27,'Plačna lestvica'!$A$3:$D$67,4)</f>
        <v>927.82</v>
      </c>
      <c r="M27" s="61">
        <f t="shared" si="24"/>
        <v>924.8458333333333</v>
      </c>
      <c r="N27" s="61">
        <f t="shared" si="3"/>
        <v>11098.15</v>
      </c>
      <c r="O27" s="61"/>
      <c r="P27" s="61">
        <f t="shared" si="4"/>
        <v>878.97347999999988</v>
      </c>
      <c r="Q27" s="94">
        <f t="shared" si="23"/>
        <v>11977.12348</v>
      </c>
      <c r="R27" s="95">
        <f t="shared" si="21"/>
        <v>665.88900000000001</v>
      </c>
      <c r="S27" s="94">
        <f t="shared" si="6"/>
        <v>12643.012479999999</v>
      </c>
      <c r="T27" s="61">
        <f t="shared" si="1"/>
        <v>878.97347999999988</v>
      </c>
      <c r="U27" s="61"/>
      <c r="V27" s="61"/>
      <c r="W27" s="94">
        <f t="shared" si="7"/>
        <v>11977.12348</v>
      </c>
      <c r="X27" s="96">
        <v>886.63</v>
      </c>
      <c r="Y27" s="39"/>
    </row>
    <row r="28" spans="2:25" ht="13.5" x14ac:dyDescent="0.25">
      <c r="B28" s="59" t="s">
        <v>494</v>
      </c>
      <c r="C28" s="93">
        <v>26</v>
      </c>
      <c r="D28" s="61">
        <f>VLOOKUP(C28,'Plačna lestvica'!$A$3:$D$67,4)</f>
        <v>1173.99</v>
      </c>
      <c r="E28" s="83">
        <f>C28+1</f>
        <v>27</v>
      </c>
      <c r="F28" s="61">
        <f>VLOOKUP(E28,'Plačna lestvica'!$A$3:$D$67,4)</f>
        <v>1220.94</v>
      </c>
      <c r="G28" s="83">
        <f>E28</f>
        <v>27</v>
      </c>
      <c r="H28" s="61">
        <f>VLOOKUP(G28,'Plačna lestvica'!$A$3:$D$67,4)</f>
        <v>1220.94</v>
      </c>
      <c r="I28" s="83">
        <f t="shared" si="22"/>
        <v>27</v>
      </c>
      <c r="J28" s="61">
        <f>VLOOKUP(I28,'Plačna lestvica'!$A$3:$D$67,4)</f>
        <v>1220.94</v>
      </c>
      <c r="K28" s="83">
        <f>I28</f>
        <v>27</v>
      </c>
      <c r="L28" s="61">
        <f>VLOOKUP(K28,'Plačna lestvica'!$A$3:$D$67,4)</f>
        <v>1220.94</v>
      </c>
      <c r="M28" s="61">
        <f t="shared" ref="M28" si="25">(D28+8*F28+2*H28+J28)/12</f>
        <v>1217.0274999999999</v>
      </c>
      <c r="N28" s="61">
        <f t="shared" si="3"/>
        <v>14604.329999999998</v>
      </c>
      <c r="O28" s="61"/>
      <c r="P28" s="61">
        <f t="shared" si="4"/>
        <v>1156.6629359999997</v>
      </c>
      <c r="Q28" s="94">
        <f t="shared" si="23"/>
        <v>15760.992935999999</v>
      </c>
      <c r="R28" s="95">
        <f t="shared" si="21"/>
        <v>876.25979999999981</v>
      </c>
      <c r="S28" s="94">
        <f t="shared" si="6"/>
        <v>16637.252735999999</v>
      </c>
      <c r="T28" s="61">
        <f t="shared" si="1"/>
        <v>1156.6629359999997</v>
      </c>
      <c r="U28" s="61"/>
      <c r="V28" s="61"/>
      <c r="W28" s="94">
        <f t="shared" si="7"/>
        <v>15760.992935999999</v>
      </c>
      <c r="X28" s="96">
        <v>886.63</v>
      </c>
      <c r="Y28" s="39"/>
    </row>
  </sheetData>
  <autoFilter ref="B6:AA28"/>
  <mergeCells count="18">
    <mergeCell ref="B3:B4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W3:W4"/>
    <mergeCell ref="Q3:Q4"/>
    <mergeCell ref="R3:R4"/>
    <mergeCell ref="S3:S4"/>
    <mergeCell ref="C2:M2"/>
  </mergeCells>
  <phoneticPr fontId="6" type="noConversion"/>
  <pageMargins left="0.75" right="0.75" top="1" bottom="1" header="0" footer="0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B487"/>
  <sheetViews>
    <sheetView showGridLines="0" workbookViewId="0">
      <selection activeCell="B13" sqref="B13:AB13"/>
    </sheetView>
  </sheetViews>
  <sheetFormatPr defaultRowHeight="12.75" x14ac:dyDescent="0.2"/>
  <cols>
    <col min="1" max="1" width="4.28515625" style="25" customWidth="1"/>
    <col min="2" max="2" width="9.28515625" style="25" customWidth="1"/>
    <col min="3" max="3" width="31.5703125" style="25" hidden="1" customWidth="1"/>
    <col min="4" max="4" width="31.7109375" style="25" customWidth="1"/>
    <col min="5" max="5" width="51.85546875" style="25" customWidth="1"/>
    <col min="6" max="6" width="9.140625" style="25"/>
    <col min="7" max="7" width="8.85546875" style="25" customWidth="1"/>
    <col min="8" max="8" width="11.28515625" style="25" customWidth="1"/>
    <col min="9" max="9" width="15.5703125" style="25" customWidth="1"/>
    <col min="10" max="11" width="8.7109375" style="25" customWidth="1"/>
    <col min="12" max="18" width="9.140625" style="25"/>
    <col min="19" max="19" width="9.140625" style="144"/>
    <col min="20" max="21" width="10.140625" style="25" bestFit="1" customWidth="1"/>
    <col min="22" max="22" width="10" style="25" customWidth="1"/>
    <col min="23" max="23" width="10.140625" style="25" bestFit="1" customWidth="1"/>
    <col min="24" max="24" width="12.42578125" style="25" customWidth="1"/>
    <col min="25" max="25" width="11.5703125" style="25" customWidth="1"/>
    <col min="26" max="26" width="10.7109375" style="25" customWidth="1"/>
    <col min="27" max="27" width="13.140625" style="25" customWidth="1"/>
    <col min="28" max="28" width="11.28515625" style="144" customWidth="1"/>
    <col min="29" max="16384" width="9.140625" style="25"/>
  </cols>
  <sheetData>
    <row r="1" spans="2:28" x14ac:dyDescent="0.2">
      <c r="G1" s="143" t="s">
        <v>14</v>
      </c>
      <c r="L1" s="25">
        <v>1</v>
      </c>
    </row>
    <row r="2" spans="2:28" x14ac:dyDescent="0.2">
      <c r="G2" s="145" t="s">
        <v>15</v>
      </c>
      <c r="L2" s="25">
        <v>2</v>
      </c>
    </row>
    <row r="3" spans="2:28" x14ac:dyDescent="0.2">
      <c r="D3" s="146" t="s">
        <v>413</v>
      </c>
      <c r="E3" s="147">
        <f>Izhodišča!C24</f>
        <v>8.2600000000000007E-2</v>
      </c>
      <c r="G3" s="18">
        <v>146</v>
      </c>
      <c r="H3" s="25" t="s">
        <v>16</v>
      </c>
      <c r="I3" s="25" t="s">
        <v>562</v>
      </c>
      <c r="L3" s="25">
        <v>3</v>
      </c>
    </row>
    <row r="4" spans="2:28" x14ac:dyDescent="0.2">
      <c r="C4" s="25">
        <v>2508.6330268270003</v>
      </c>
      <c r="D4" s="146" t="s">
        <v>414</v>
      </c>
      <c r="E4" s="147">
        <f>Izhodišča!C25</f>
        <v>0.1431</v>
      </c>
      <c r="I4" s="25" t="s">
        <v>562</v>
      </c>
    </row>
    <row r="5" spans="2:28" x14ac:dyDescent="0.2">
      <c r="D5" s="146" t="s">
        <v>415</v>
      </c>
      <c r="E5" s="147">
        <f>Izhodišča!C26</f>
        <v>1.5487</v>
      </c>
      <c r="G5" s="148"/>
      <c r="I5" s="25" t="s">
        <v>562</v>
      </c>
    </row>
    <row r="6" spans="2:28" x14ac:dyDescent="0.2">
      <c r="D6" s="146" t="s">
        <v>411</v>
      </c>
      <c r="E6" s="147">
        <f>Izhodišča!C23</f>
        <v>9.1805000000000003</v>
      </c>
      <c r="I6" s="25" t="s">
        <v>562</v>
      </c>
    </row>
    <row r="7" spans="2:28" x14ac:dyDescent="0.2">
      <c r="D7" s="146" t="s">
        <v>416</v>
      </c>
      <c r="E7" s="147">
        <f>Izhodišča!C27</f>
        <v>8.5168999999999997</v>
      </c>
      <c r="I7" s="25" t="s">
        <v>562</v>
      </c>
    </row>
    <row r="8" spans="2:28" x14ac:dyDescent="0.2">
      <c r="D8" s="146" t="s">
        <v>417</v>
      </c>
      <c r="E8" s="147">
        <f>Izhodišča!C28</f>
        <v>15.4857</v>
      </c>
      <c r="I8" s="25" t="s">
        <v>562</v>
      </c>
    </row>
    <row r="9" spans="2:28" x14ac:dyDescent="0.2">
      <c r="D9" s="146" t="s">
        <v>17</v>
      </c>
      <c r="E9" s="147">
        <f>Izhodišča!C29</f>
        <v>15.4857</v>
      </c>
      <c r="I9" s="25" t="s">
        <v>562</v>
      </c>
    </row>
    <row r="11" spans="2:28" ht="18.75" x14ac:dyDescent="0.3">
      <c r="AB11" s="149"/>
    </row>
    <row r="12" spans="2:28" x14ac:dyDescent="0.2">
      <c r="L12" s="224" t="s">
        <v>41</v>
      </c>
      <c r="M12" s="225"/>
      <c r="N12" s="225"/>
      <c r="O12" s="226"/>
      <c r="P12" s="150"/>
      <c r="Q12" s="150"/>
      <c r="R12" s="150"/>
      <c r="S12" s="150"/>
      <c r="T12" s="151"/>
      <c r="U12" s="150"/>
      <c r="V12" s="150"/>
      <c r="W12" s="150"/>
      <c r="X12" s="150"/>
      <c r="Y12" s="150"/>
      <c r="Z12" s="150"/>
      <c r="AA12" s="150"/>
      <c r="AB12" s="150"/>
    </row>
    <row r="13" spans="2:28" ht="45" x14ac:dyDescent="0.2">
      <c r="B13" s="182" t="s">
        <v>42</v>
      </c>
      <c r="C13" s="182"/>
      <c r="D13" s="182" t="s">
        <v>43</v>
      </c>
      <c r="E13" s="182" t="s">
        <v>44</v>
      </c>
      <c r="F13" s="182"/>
      <c r="G13" s="182" t="s">
        <v>18</v>
      </c>
      <c r="H13" s="182" t="s">
        <v>19</v>
      </c>
      <c r="I13" s="182" t="s">
        <v>20</v>
      </c>
      <c r="J13" s="182" t="s">
        <v>45</v>
      </c>
      <c r="K13" s="182"/>
      <c r="L13" s="182" t="s">
        <v>46</v>
      </c>
      <c r="M13" s="182" t="s">
        <v>332</v>
      </c>
      <c r="N13" s="182" t="s">
        <v>36</v>
      </c>
      <c r="O13" s="182" t="s">
        <v>37</v>
      </c>
      <c r="P13" s="182" t="s">
        <v>38</v>
      </c>
      <c r="Q13" s="182" t="s">
        <v>47</v>
      </c>
      <c r="R13" s="182" t="s">
        <v>39</v>
      </c>
      <c r="S13" s="182" t="s">
        <v>40</v>
      </c>
      <c r="T13" s="183" t="s">
        <v>48</v>
      </c>
      <c r="U13" s="182" t="s">
        <v>35</v>
      </c>
      <c r="V13" s="182" t="s">
        <v>36</v>
      </c>
      <c r="W13" s="182" t="s">
        <v>37</v>
      </c>
      <c r="X13" s="182" t="s">
        <v>38</v>
      </c>
      <c r="Y13" s="182" t="s">
        <v>49</v>
      </c>
      <c r="Z13" s="182" t="s">
        <v>39</v>
      </c>
      <c r="AA13" s="182" t="s">
        <v>40</v>
      </c>
      <c r="AB13" s="182" t="s">
        <v>6</v>
      </c>
    </row>
    <row r="14" spans="2:28" ht="15.75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52" t="s">
        <v>333</v>
      </c>
      <c r="M14" s="152" t="s">
        <v>334</v>
      </c>
      <c r="N14" s="152" t="s">
        <v>334</v>
      </c>
      <c r="O14" s="152" t="s">
        <v>335</v>
      </c>
      <c r="P14" s="152" t="s">
        <v>50</v>
      </c>
      <c r="Q14" s="152" t="s">
        <v>50</v>
      </c>
      <c r="R14" s="152" t="s">
        <v>50</v>
      </c>
      <c r="S14" s="153" t="s">
        <v>50</v>
      </c>
      <c r="T14" s="154"/>
      <c r="U14" s="227" t="s">
        <v>9</v>
      </c>
      <c r="V14" s="227"/>
      <c r="W14" s="227"/>
      <c r="X14" s="227"/>
      <c r="Y14" s="227"/>
      <c r="Z14" s="227"/>
      <c r="AA14" s="227"/>
      <c r="AB14" s="227"/>
    </row>
    <row r="15" spans="2:28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28" t="s">
        <v>51</v>
      </c>
      <c r="M15" s="229"/>
      <c r="N15" s="229"/>
      <c r="O15" s="229"/>
      <c r="P15" s="229"/>
      <c r="Q15" s="229"/>
      <c r="R15" s="229"/>
      <c r="S15" s="230"/>
      <c r="T15" s="155">
        <f t="shared" ref="T15:AB15" si="0">MAX(T19:T358)</f>
        <v>3.4</v>
      </c>
      <c r="U15" s="155">
        <f t="shared" si="0"/>
        <v>3617.88</v>
      </c>
      <c r="V15" s="155">
        <f t="shared" si="0"/>
        <v>1674.27</v>
      </c>
      <c r="W15" s="155">
        <f t="shared" si="0"/>
        <v>1022.1420000000001</v>
      </c>
      <c r="X15" s="155">
        <f t="shared" si="0"/>
        <v>1836.1000000000001</v>
      </c>
      <c r="Y15" s="155">
        <f t="shared" si="0"/>
        <v>774.28499999999997</v>
      </c>
      <c r="Z15" s="155">
        <f t="shared" si="0"/>
        <v>1873.7179999999998</v>
      </c>
      <c r="AA15" s="155">
        <f t="shared" si="0"/>
        <v>2632.569</v>
      </c>
      <c r="AB15" s="155">
        <f t="shared" si="0"/>
        <v>10798.395</v>
      </c>
    </row>
    <row r="16" spans="2:28" x14ac:dyDescent="0.2">
      <c r="B16" s="156"/>
      <c r="C16" s="156"/>
      <c r="D16" s="156"/>
      <c r="E16" s="156"/>
      <c r="F16" s="156"/>
      <c r="G16" s="156"/>
      <c r="H16" s="156"/>
      <c r="I16" s="156"/>
      <c r="J16" s="156"/>
      <c r="K16" s="157"/>
      <c r="L16" s="228" t="s">
        <v>52</v>
      </c>
      <c r="M16" s="229"/>
      <c r="N16" s="229"/>
      <c r="O16" s="229"/>
      <c r="P16" s="229"/>
      <c r="Q16" s="229"/>
      <c r="R16" s="229"/>
      <c r="S16" s="230"/>
      <c r="T16" s="155">
        <f t="shared" ref="T16:AB16" si="1">MIN(T19:T358)</f>
        <v>0</v>
      </c>
      <c r="U16" s="155">
        <f t="shared" si="1"/>
        <v>0</v>
      </c>
      <c r="V16" s="155">
        <f t="shared" si="1"/>
        <v>0</v>
      </c>
      <c r="W16" s="155">
        <f t="shared" si="1"/>
        <v>0</v>
      </c>
      <c r="X16" s="155">
        <f t="shared" si="1"/>
        <v>0</v>
      </c>
      <c r="Y16" s="155">
        <f t="shared" si="1"/>
        <v>0</v>
      </c>
      <c r="Z16" s="155">
        <f t="shared" si="1"/>
        <v>0</v>
      </c>
      <c r="AA16" s="155">
        <f t="shared" si="1"/>
        <v>0</v>
      </c>
      <c r="AB16" s="155">
        <f t="shared" si="1"/>
        <v>0</v>
      </c>
    </row>
    <row r="17" spans="1:28" s="158" customFormat="1" x14ac:dyDescent="0.2">
      <c r="B17" s="159"/>
      <c r="C17" s="159"/>
      <c r="D17" s="159"/>
      <c r="E17" s="159"/>
      <c r="F17" s="159"/>
      <c r="G17" s="159"/>
      <c r="H17" s="159"/>
      <c r="I17" s="159"/>
      <c r="J17" s="159"/>
      <c r="K17" s="160"/>
      <c r="L17" s="228" t="s">
        <v>53</v>
      </c>
      <c r="M17" s="229"/>
      <c r="N17" s="229"/>
      <c r="O17" s="229"/>
      <c r="P17" s="229"/>
      <c r="Q17" s="229"/>
      <c r="R17" s="229"/>
      <c r="S17" s="230"/>
      <c r="T17" s="155">
        <f t="shared" ref="T17:AB17" si="2">AVERAGE(T19:T358)</f>
        <v>1.7973293768546015</v>
      </c>
      <c r="U17" s="155">
        <f t="shared" si="2"/>
        <v>1819.0686066465271</v>
      </c>
      <c r="V17" s="155">
        <f t="shared" si="2"/>
        <v>841.82228157099962</v>
      </c>
      <c r="W17" s="155">
        <f t="shared" si="2"/>
        <v>513.93258586102752</v>
      </c>
      <c r="X17" s="155">
        <f t="shared" si="2"/>
        <v>1830.5528700906232</v>
      </c>
      <c r="Y17" s="155">
        <f t="shared" si="2"/>
        <v>771.94577039275225</v>
      </c>
      <c r="Z17" s="155">
        <f t="shared" si="2"/>
        <v>1204.7167915407852</v>
      </c>
      <c r="AA17" s="155">
        <f t="shared" si="2"/>
        <v>648.43444712990913</v>
      </c>
      <c r="AB17" s="155">
        <f t="shared" si="2"/>
        <v>7630.4733532326563</v>
      </c>
    </row>
    <row r="18" spans="1:28" s="133" customFormat="1" x14ac:dyDescent="0.2">
      <c r="T18" s="161"/>
    </row>
    <row r="19" spans="1:28" x14ac:dyDescent="0.2">
      <c r="A19" s="25">
        <v>1</v>
      </c>
      <c r="B19" s="162">
        <v>3101</v>
      </c>
      <c r="C19" s="163">
        <v>0</v>
      </c>
      <c r="D19" s="17">
        <v>3101000000</v>
      </c>
      <c r="E19" s="37" t="s">
        <v>54</v>
      </c>
      <c r="F19" s="38">
        <f>AB19</f>
        <v>7494.1559999999999</v>
      </c>
      <c r="G19" s="18"/>
      <c r="H19" s="18"/>
      <c r="I19" s="18"/>
      <c r="J19" s="19"/>
      <c r="K19" s="19"/>
      <c r="L19" s="162">
        <v>150</v>
      </c>
      <c r="M19" s="162">
        <f t="shared" ref="M19:M87" si="3">$G$3</f>
        <v>146</v>
      </c>
      <c r="N19" s="162">
        <v>39</v>
      </c>
      <c r="O19" s="162">
        <v>2.2000000000000002</v>
      </c>
      <c r="P19" s="162">
        <v>200</v>
      </c>
      <c r="Q19" s="162">
        <v>50</v>
      </c>
      <c r="R19" s="162">
        <v>130</v>
      </c>
      <c r="S19" s="162">
        <v>40</v>
      </c>
      <c r="T19" s="20">
        <f t="shared" ref="T19:T87" si="4">(R19+S19)/100</f>
        <v>1.7</v>
      </c>
      <c r="U19" s="71">
        <f t="shared" ref="U19:U87" si="5">L19*M19*$E$3</f>
        <v>1808.94</v>
      </c>
      <c r="V19" s="71">
        <f t="shared" ref="V19:V87" si="6">L19*N19*$E$4</f>
        <v>837.13499999999999</v>
      </c>
      <c r="W19" s="71">
        <f t="shared" ref="W19:W87" si="7">O19*$E$5*L19</f>
        <v>511.07100000000003</v>
      </c>
      <c r="X19" s="71">
        <f>P19*$E$6</f>
        <v>1836.1000000000001</v>
      </c>
      <c r="Y19" s="71">
        <f t="shared" ref="Y19:Y87" si="8">Q19*$E$9</f>
        <v>774.28499999999997</v>
      </c>
      <c r="Z19" s="71">
        <f t="shared" ref="Z19:Z87" si="9">R19*$E$7</f>
        <v>1107.1969999999999</v>
      </c>
      <c r="AA19" s="71">
        <f t="shared" ref="AA19:AA87" si="10">S19*$E$8</f>
        <v>619.428</v>
      </c>
      <c r="AB19" s="71">
        <f>SUM(U19:AA19)</f>
        <v>7494.1559999999999</v>
      </c>
    </row>
    <row r="20" spans="1:28" x14ac:dyDescent="0.2">
      <c r="A20" s="25">
        <v>2</v>
      </c>
      <c r="B20" s="164"/>
      <c r="C20" s="165"/>
      <c r="D20" s="134">
        <v>3101110010</v>
      </c>
      <c r="E20" s="135" t="s">
        <v>55</v>
      </c>
      <c r="F20" s="136">
        <f t="shared" ref="F20:F88" si="11">AB20</f>
        <v>7494.1559999999999</v>
      </c>
      <c r="G20" s="21" t="s">
        <v>4</v>
      </c>
      <c r="H20" s="21">
        <v>25</v>
      </c>
      <c r="I20" s="21"/>
      <c r="J20" s="22">
        <v>1</v>
      </c>
      <c r="K20" s="66"/>
      <c r="L20" s="164">
        <v>150</v>
      </c>
      <c r="M20" s="164">
        <f t="shared" si="3"/>
        <v>146</v>
      </c>
      <c r="N20" s="164">
        <v>39</v>
      </c>
      <c r="O20" s="164">
        <v>2.2000000000000002</v>
      </c>
      <c r="P20" s="164">
        <v>200</v>
      </c>
      <c r="Q20" s="164">
        <v>50</v>
      </c>
      <c r="R20" s="164">
        <v>130</v>
      </c>
      <c r="S20" s="164">
        <v>40</v>
      </c>
      <c r="T20" s="23">
        <f t="shared" si="4"/>
        <v>1.7</v>
      </c>
      <c r="U20" s="137">
        <f t="shared" si="5"/>
        <v>1808.94</v>
      </c>
      <c r="V20" s="137">
        <f t="shared" si="6"/>
        <v>837.13499999999999</v>
      </c>
      <c r="W20" s="137">
        <f t="shared" si="7"/>
        <v>511.07100000000003</v>
      </c>
      <c r="X20" s="137">
        <f t="shared" ref="X20:X87" si="12">P20*$E$6</f>
        <v>1836.1000000000001</v>
      </c>
      <c r="Y20" s="137">
        <f t="shared" si="8"/>
        <v>774.28499999999997</v>
      </c>
      <c r="Z20" s="137">
        <f t="shared" si="9"/>
        <v>1107.1969999999999</v>
      </c>
      <c r="AA20" s="137">
        <f t="shared" si="10"/>
        <v>619.428</v>
      </c>
      <c r="AB20" s="137">
        <f t="shared" ref="AB20:AB87" si="13">SUM(U20:AA20)</f>
        <v>7494.1559999999999</v>
      </c>
    </row>
    <row r="21" spans="1:28" x14ac:dyDescent="0.2">
      <c r="A21" s="25">
        <v>3</v>
      </c>
      <c r="B21" s="162"/>
      <c r="C21" s="163"/>
      <c r="D21" s="138">
        <v>3101210017</v>
      </c>
      <c r="E21" s="69" t="s">
        <v>56</v>
      </c>
      <c r="F21" s="139">
        <f t="shared" si="11"/>
        <v>7494.1559999999999</v>
      </c>
      <c r="G21" s="18" t="s">
        <v>24</v>
      </c>
      <c r="H21" s="18">
        <v>30</v>
      </c>
      <c r="I21" s="18"/>
      <c r="J21" s="19">
        <v>6</v>
      </c>
      <c r="K21" s="66"/>
      <c r="L21" s="162">
        <v>150</v>
      </c>
      <c r="M21" s="162">
        <f t="shared" si="3"/>
        <v>146</v>
      </c>
      <c r="N21" s="162">
        <v>39</v>
      </c>
      <c r="O21" s="162">
        <v>2.2000000000000002</v>
      </c>
      <c r="P21" s="162">
        <v>200</v>
      </c>
      <c r="Q21" s="162">
        <v>50</v>
      </c>
      <c r="R21" s="162">
        <v>130</v>
      </c>
      <c r="S21" s="162">
        <v>40</v>
      </c>
      <c r="T21" s="20">
        <f>(R21+S21)/100</f>
        <v>1.7</v>
      </c>
      <c r="U21" s="71">
        <f>L21*M21*$E$3</f>
        <v>1808.94</v>
      </c>
      <c r="V21" s="71">
        <f>L21*N21*$E$4</f>
        <v>837.13499999999999</v>
      </c>
      <c r="W21" s="71">
        <f t="shared" si="7"/>
        <v>511.07100000000003</v>
      </c>
      <c r="X21" s="71">
        <f t="shared" si="12"/>
        <v>1836.1000000000001</v>
      </c>
      <c r="Y21" s="71">
        <f t="shared" si="8"/>
        <v>774.28499999999997</v>
      </c>
      <c r="Z21" s="71">
        <f t="shared" si="9"/>
        <v>1107.1969999999999</v>
      </c>
      <c r="AA21" s="71">
        <f t="shared" si="10"/>
        <v>619.428</v>
      </c>
      <c r="AB21" s="71">
        <f t="shared" si="13"/>
        <v>7494.1559999999999</v>
      </c>
    </row>
    <row r="22" spans="1:28" x14ac:dyDescent="0.2">
      <c r="A22" s="25">
        <v>4</v>
      </c>
      <c r="B22" s="162"/>
      <c r="C22" s="163"/>
      <c r="D22" s="138">
        <v>3101220017</v>
      </c>
      <c r="E22" s="69" t="s">
        <v>57</v>
      </c>
      <c r="F22" s="139">
        <f t="shared" si="11"/>
        <v>7494.1559999999999</v>
      </c>
      <c r="G22" s="18" t="s">
        <v>24</v>
      </c>
      <c r="H22" s="18">
        <v>30</v>
      </c>
      <c r="I22" s="18"/>
      <c r="J22" s="19">
        <v>6</v>
      </c>
      <c r="K22" s="66"/>
      <c r="L22" s="162">
        <v>150</v>
      </c>
      <c r="M22" s="162">
        <f t="shared" si="3"/>
        <v>146</v>
      </c>
      <c r="N22" s="162">
        <v>39</v>
      </c>
      <c r="O22" s="162">
        <v>2.2000000000000002</v>
      </c>
      <c r="P22" s="162">
        <v>200</v>
      </c>
      <c r="Q22" s="162">
        <v>50</v>
      </c>
      <c r="R22" s="162">
        <v>130</v>
      </c>
      <c r="S22" s="162">
        <v>40</v>
      </c>
      <c r="T22" s="20">
        <f t="shared" si="4"/>
        <v>1.7</v>
      </c>
      <c r="U22" s="71">
        <f t="shared" si="5"/>
        <v>1808.94</v>
      </c>
      <c r="V22" s="71">
        <f t="shared" si="6"/>
        <v>837.13499999999999</v>
      </c>
      <c r="W22" s="71">
        <f t="shared" si="7"/>
        <v>511.07100000000003</v>
      </c>
      <c r="X22" s="71">
        <f t="shared" si="12"/>
        <v>1836.1000000000001</v>
      </c>
      <c r="Y22" s="71">
        <f t="shared" si="8"/>
        <v>774.28499999999997</v>
      </c>
      <c r="Z22" s="71">
        <f t="shared" si="9"/>
        <v>1107.1969999999999</v>
      </c>
      <c r="AA22" s="71">
        <f t="shared" si="10"/>
        <v>619.428</v>
      </c>
      <c r="AB22" s="71">
        <f t="shared" si="13"/>
        <v>7494.1559999999999</v>
      </c>
    </row>
    <row r="23" spans="1:28" x14ac:dyDescent="0.2">
      <c r="A23" s="25">
        <v>5</v>
      </c>
      <c r="B23" s="162"/>
      <c r="C23" s="163"/>
      <c r="D23" s="138">
        <v>3101500010</v>
      </c>
      <c r="E23" s="69" t="s">
        <v>58</v>
      </c>
      <c r="F23" s="139">
        <f t="shared" si="11"/>
        <v>7494.1559999999999</v>
      </c>
      <c r="G23" s="18" t="s">
        <v>21</v>
      </c>
      <c r="H23" s="18">
        <v>30</v>
      </c>
      <c r="I23" s="18"/>
      <c r="J23" s="19">
        <v>2</v>
      </c>
      <c r="K23" s="66"/>
      <c r="L23" s="162">
        <v>150</v>
      </c>
      <c r="M23" s="162">
        <f t="shared" si="3"/>
        <v>146</v>
      </c>
      <c r="N23" s="162">
        <v>39</v>
      </c>
      <c r="O23" s="162">
        <v>2.2000000000000002</v>
      </c>
      <c r="P23" s="162">
        <v>200</v>
      </c>
      <c r="Q23" s="162">
        <v>50</v>
      </c>
      <c r="R23" s="162">
        <v>130</v>
      </c>
      <c r="S23" s="162">
        <v>40</v>
      </c>
      <c r="T23" s="20">
        <f t="shared" si="4"/>
        <v>1.7</v>
      </c>
      <c r="U23" s="71">
        <f t="shared" si="5"/>
        <v>1808.94</v>
      </c>
      <c r="V23" s="71">
        <f t="shared" si="6"/>
        <v>837.13499999999999</v>
      </c>
      <c r="W23" s="71">
        <f t="shared" si="7"/>
        <v>511.07100000000003</v>
      </c>
      <c r="X23" s="71">
        <f t="shared" si="12"/>
        <v>1836.1000000000001</v>
      </c>
      <c r="Y23" s="71">
        <f t="shared" si="8"/>
        <v>774.28499999999997</v>
      </c>
      <c r="Z23" s="71">
        <f t="shared" si="9"/>
        <v>1107.1969999999999</v>
      </c>
      <c r="AA23" s="71">
        <f t="shared" si="10"/>
        <v>619.428</v>
      </c>
      <c r="AB23" s="71">
        <f t="shared" si="13"/>
        <v>7494.1559999999999</v>
      </c>
    </row>
    <row r="24" spans="1:28" x14ac:dyDescent="0.2">
      <c r="A24" s="25">
        <v>6</v>
      </c>
      <c r="B24" s="162"/>
      <c r="C24" s="163"/>
      <c r="D24" s="138">
        <v>3101510010</v>
      </c>
      <c r="E24" s="69" t="s">
        <v>59</v>
      </c>
      <c r="F24" s="139">
        <f t="shared" si="11"/>
        <v>7494.1559999999999</v>
      </c>
      <c r="G24" s="18" t="s">
        <v>21</v>
      </c>
      <c r="H24" s="18">
        <v>30</v>
      </c>
      <c r="I24" s="18"/>
      <c r="J24" s="19">
        <v>2</v>
      </c>
      <c r="K24" s="66"/>
      <c r="L24" s="162">
        <v>150</v>
      </c>
      <c r="M24" s="162">
        <f t="shared" si="3"/>
        <v>146</v>
      </c>
      <c r="N24" s="162">
        <v>39</v>
      </c>
      <c r="O24" s="162">
        <v>2.2000000000000002</v>
      </c>
      <c r="P24" s="162">
        <v>200</v>
      </c>
      <c r="Q24" s="162">
        <v>50</v>
      </c>
      <c r="R24" s="162">
        <v>130</v>
      </c>
      <c r="S24" s="162">
        <v>40</v>
      </c>
      <c r="T24" s="20">
        <f t="shared" si="4"/>
        <v>1.7</v>
      </c>
      <c r="U24" s="71">
        <f t="shared" si="5"/>
        <v>1808.94</v>
      </c>
      <c r="V24" s="71">
        <f t="shared" si="6"/>
        <v>837.13499999999999</v>
      </c>
      <c r="W24" s="71">
        <f t="shared" si="7"/>
        <v>511.07100000000003</v>
      </c>
      <c r="X24" s="71">
        <f t="shared" si="12"/>
        <v>1836.1000000000001</v>
      </c>
      <c r="Y24" s="71">
        <f t="shared" si="8"/>
        <v>774.28499999999997</v>
      </c>
      <c r="Z24" s="71">
        <f t="shared" si="9"/>
        <v>1107.1969999999999</v>
      </c>
      <c r="AA24" s="71">
        <f t="shared" si="10"/>
        <v>619.428</v>
      </c>
      <c r="AB24" s="71">
        <f t="shared" si="13"/>
        <v>7494.1559999999999</v>
      </c>
    </row>
    <row r="25" spans="1:28" x14ac:dyDescent="0.2">
      <c r="A25" s="25">
        <v>7</v>
      </c>
      <c r="B25" s="162"/>
      <c r="C25" s="163"/>
      <c r="D25" s="138">
        <v>3101520010</v>
      </c>
      <c r="E25" s="69" t="s">
        <v>60</v>
      </c>
      <c r="F25" s="139">
        <f t="shared" si="11"/>
        <v>7494.1559999999999</v>
      </c>
      <c r="G25" s="18" t="s">
        <v>21</v>
      </c>
      <c r="H25" s="18">
        <v>30</v>
      </c>
      <c r="I25" s="18"/>
      <c r="J25" s="19">
        <v>2</v>
      </c>
      <c r="K25" s="66"/>
      <c r="L25" s="162">
        <v>150</v>
      </c>
      <c r="M25" s="162">
        <f t="shared" si="3"/>
        <v>146</v>
      </c>
      <c r="N25" s="162">
        <v>39</v>
      </c>
      <c r="O25" s="162">
        <v>2.2000000000000002</v>
      </c>
      <c r="P25" s="162">
        <v>200</v>
      </c>
      <c r="Q25" s="162">
        <v>50</v>
      </c>
      <c r="R25" s="162">
        <v>130</v>
      </c>
      <c r="S25" s="162">
        <v>40</v>
      </c>
      <c r="T25" s="20">
        <f t="shared" si="4"/>
        <v>1.7</v>
      </c>
      <c r="U25" s="71">
        <f t="shared" si="5"/>
        <v>1808.94</v>
      </c>
      <c r="V25" s="71">
        <f t="shared" si="6"/>
        <v>837.13499999999999</v>
      </c>
      <c r="W25" s="71">
        <f t="shared" si="7"/>
        <v>511.07100000000003</v>
      </c>
      <c r="X25" s="71">
        <f t="shared" si="12"/>
        <v>1836.1000000000001</v>
      </c>
      <c r="Y25" s="71">
        <f t="shared" si="8"/>
        <v>774.28499999999997</v>
      </c>
      <c r="Z25" s="71">
        <f t="shared" si="9"/>
        <v>1107.1969999999999</v>
      </c>
      <c r="AA25" s="71">
        <f t="shared" si="10"/>
        <v>619.428</v>
      </c>
      <c r="AB25" s="71">
        <f t="shared" si="13"/>
        <v>7494.1559999999999</v>
      </c>
    </row>
    <row r="26" spans="1:28" x14ac:dyDescent="0.2">
      <c r="A26" s="25">
        <v>8</v>
      </c>
      <c r="B26" s="162"/>
      <c r="C26" s="163"/>
      <c r="D26" s="138">
        <v>3101530010</v>
      </c>
      <c r="E26" s="69" t="s">
        <v>61</v>
      </c>
      <c r="F26" s="139">
        <f t="shared" si="11"/>
        <v>7494.1559999999999</v>
      </c>
      <c r="G26" s="18" t="s">
        <v>21</v>
      </c>
      <c r="H26" s="18">
        <v>30</v>
      </c>
      <c r="I26" s="18"/>
      <c r="J26" s="19">
        <v>2</v>
      </c>
      <c r="K26" s="66"/>
      <c r="L26" s="162">
        <v>150</v>
      </c>
      <c r="M26" s="162">
        <f t="shared" si="3"/>
        <v>146</v>
      </c>
      <c r="N26" s="162">
        <v>39</v>
      </c>
      <c r="O26" s="162">
        <v>2.2000000000000002</v>
      </c>
      <c r="P26" s="162">
        <v>200</v>
      </c>
      <c r="Q26" s="162">
        <v>50</v>
      </c>
      <c r="R26" s="162">
        <v>130</v>
      </c>
      <c r="S26" s="162">
        <v>40</v>
      </c>
      <c r="T26" s="20">
        <f t="shared" si="4"/>
        <v>1.7</v>
      </c>
      <c r="U26" s="71">
        <f t="shared" si="5"/>
        <v>1808.94</v>
      </c>
      <c r="V26" s="71">
        <f t="shared" si="6"/>
        <v>837.13499999999999</v>
      </c>
      <c r="W26" s="71">
        <f t="shared" si="7"/>
        <v>511.07100000000003</v>
      </c>
      <c r="X26" s="71">
        <f t="shared" si="12"/>
        <v>1836.1000000000001</v>
      </c>
      <c r="Y26" s="71">
        <f t="shared" si="8"/>
        <v>774.28499999999997</v>
      </c>
      <c r="Z26" s="71">
        <f t="shared" si="9"/>
        <v>1107.1969999999999</v>
      </c>
      <c r="AA26" s="71">
        <f t="shared" si="10"/>
        <v>619.428</v>
      </c>
      <c r="AB26" s="71">
        <f t="shared" si="13"/>
        <v>7494.1559999999999</v>
      </c>
    </row>
    <row r="27" spans="1:28" x14ac:dyDescent="0.2">
      <c r="A27" s="25">
        <v>9</v>
      </c>
      <c r="B27" s="162"/>
      <c r="C27" s="163"/>
      <c r="D27" s="138">
        <v>3101540010</v>
      </c>
      <c r="E27" s="69" t="s">
        <v>62</v>
      </c>
      <c r="F27" s="139">
        <f t="shared" si="11"/>
        <v>7494.1559999999999</v>
      </c>
      <c r="G27" s="18" t="s">
        <v>21</v>
      </c>
      <c r="H27" s="18">
        <v>30</v>
      </c>
      <c r="I27" s="18"/>
      <c r="J27" s="19">
        <v>2</v>
      </c>
      <c r="K27" s="66"/>
      <c r="L27" s="162">
        <v>150</v>
      </c>
      <c r="M27" s="162">
        <f t="shared" si="3"/>
        <v>146</v>
      </c>
      <c r="N27" s="162">
        <v>39</v>
      </c>
      <c r="O27" s="162">
        <v>2.2000000000000002</v>
      </c>
      <c r="P27" s="162">
        <v>200</v>
      </c>
      <c r="Q27" s="162">
        <v>50</v>
      </c>
      <c r="R27" s="162">
        <v>130</v>
      </c>
      <c r="S27" s="162">
        <v>40</v>
      </c>
      <c r="T27" s="20">
        <f t="shared" si="4"/>
        <v>1.7</v>
      </c>
      <c r="U27" s="71">
        <f t="shared" si="5"/>
        <v>1808.94</v>
      </c>
      <c r="V27" s="71">
        <f t="shared" si="6"/>
        <v>837.13499999999999</v>
      </c>
      <c r="W27" s="71">
        <f t="shared" si="7"/>
        <v>511.07100000000003</v>
      </c>
      <c r="X27" s="71">
        <f t="shared" si="12"/>
        <v>1836.1000000000001</v>
      </c>
      <c r="Y27" s="71">
        <f t="shared" si="8"/>
        <v>774.28499999999997</v>
      </c>
      <c r="Z27" s="71">
        <f t="shared" si="9"/>
        <v>1107.1969999999999</v>
      </c>
      <c r="AA27" s="71">
        <f t="shared" si="10"/>
        <v>619.428</v>
      </c>
      <c r="AB27" s="71">
        <f t="shared" si="13"/>
        <v>7494.1559999999999</v>
      </c>
    </row>
    <row r="28" spans="1:28" x14ac:dyDescent="0.2">
      <c r="A28" s="25">
        <v>10</v>
      </c>
      <c r="B28" s="162"/>
      <c r="C28" s="163"/>
      <c r="D28" s="138">
        <v>3101700010</v>
      </c>
      <c r="E28" s="69" t="s">
        <v>63</v>
      </c>
      <c r="F28" s="139">
        <f t="shared" si="11"/>
        <v>7494.1559999999999</v>
      </c>
      <c r="G28" s="18" t="s">
        <v>7</v>
      </c>
      <c r="H28" s="18">
        <v>32</v>
      </c>
      <c r="I28" s="18"/>
      <c r="J28" s="19">
        <v>3</v>
      </c>
      <c r="K28" s="66"/>
      <c r="L28" s="162">
        <v>150</v>
      </c>
      <c r="M28" s="162">
        <f t="shared" si="3"/>
        <v>146</v>
      </c>
      <c r="N28" s="162">
        <v>39</v>
      </c>
      <c r="O28" s="162">
        <v>2.2000000000000002</v>
      </c>
      <c r="P28" s="162">
        <v>200</v>
      </c>
      <c r="Q28" s="162">
        <v>50</v>
      </c>
      <c r="R28" s="162">
        <v>130</v>
      </c>
      <c r="S28" s="162">
        <v>40</v>
      </c>
      <c r="T28" s="20">
        <f t="shared" si="4"/>
        <v>1.7</v>
      </c>
      <c r="U28" s="71">
        <f t="shared" si="5"/>
        <v>1808.94</v>
      </c>
      <c r="V28" s="71">
        <f t="shared" si="6"/>
        <v>837.13499999999999</v>
      </c>
      <c r="W28" s="71">
        <f t="shared" si="7"/>
        <v>511.07100000000003</v>
      </c>
      <c r="X28" s="71">
        <f t="shared" si="12"/>
        <v>1836.1000000000001</v>
      </c>
      <c r="Y28" s="71">
        <f t="shared" si="8"/>
        <v>774.28499999999997</v>
      </c>
      <c r="Z28" s="71">
        <f t="shared" si="9"/>
        <v>1107.1969999999999</v>
      </c>
      <c r="AA28" s="71">
        <f t="shared" si="10"/>
        <v>619.428</v>
      </c>
      <c r="AB28" s="71">
        <f t="shared" si="13"/>
        <v>7494.1559999999999</v>
      </c>
    </row>
    <row r="29" spans="1:28" x14ac:dyDescent="0.2">
      <c r="A29" s="25">
        <v>11</v>
      </c>
      <c r="B29" s="162"/>
      <c r="C29" s="163"/>
      <c r="D29" s="138">
        <v>3101700014</v>
      </c>
      <c r="E29" s="69" t="s">
        <v>64</v>
      </c>
      <c r="F29" s="139">
        <f t="shared" si="11"/>
        <v>7494.1559999999999</v>
      </c>
      <c r="G29" s="18" t="s">
        <v>27</v>
      </c>
      <c r="H29" s="18">
        <v>32</v>
      </c>
      <c r="I29" s="18"/>
      <c r="J29" s="19">
        <v>4</v>
      </c>
      <c r="K29" s="66"/>
      <c r="L29" s="162">
        <v>150</v>
      </c>
      <c r="M29" s="162">
        <f t="shared" si="3"/>
        <v>146</v>
      </c>
      <c r="N29" s="162">
        <v>39</v>
      </c>
      <c r="O29" s="162">
        <v>2.2000000000000002</v>
      </c>
      <c r="P29" s="162">
        <v>200</v>
      </c>
      <c r="Q29" s="162">
        <v>50</v>
      </c>
      <c r="R29" s="162">
        <v>130</v>
      </c>
      <c r="S29" s="162">
        <v>40</v>
      </c>
      <c r="T29" s="20">
        <f t="shared" si="4"/>
        <v>1.7</v>
      </c>
      <c r="U29" s="71">
        <f t="shared" si="5"/>
        <v>1808.94</v>
      </c>
      <c r="V29" s="71">
        <f t="shared" si="6"/>
        <v>837.13499999999999</v>
      </c>
      <c r="W29" s="71">
        <f t="shared" si="7"/>
        <v>511.07100000000003</v>
      </c>
      <c r="X29" s="71">
        <f t="shared" si="12"/>
        <v>1836.1000000000001</v>
      </c>
      <c r="Y29" s="71">
        <f t="shared" si="8"/>
        <v>774.28499999999997</v>
      </c>
      <c r="Z29" s="71">
        <f t="shared" si="9"/>
        <v>1107.1969999999999</v>
      </c>
      <c r="AA29" s="71">
        <f t="shared" si="10"/>
        <v>619.428</v>
      </c>
      <c r="AB29" s="71">
        <f t="shared" si="13"/>
        <v>7494.1559999999999</v>
      </c>
    </row>
    <row r="30" spans="1:28" x14ac:dyDescent="0.2">
      <c r="A30" s="25">
        <v>12</v>
      </c>
      <c r="B30" s="162"/>
      <c r="C30" s="163"/>
      <c r="D30" s="138">
        <v>3101180010</v>
      </c>
      <c r="E30" s="69" t="s">
        <v>65</v>
      </c>
      <c r="F30" s="139">
        <f t="shared" si="11"/>
        <v>7494.1559999999999</v>
      </c>
      <c r="G30" s="18" t="s">
        <v>7</v>
      </c>
      <c r="H30" s="18">
        <v>32</v>
      </c>
      <c r="I30" s="18"/>
      <c r="J30" s="19">
        <v>3</v>
      </c>
      <c r="K30" s="66"/>
      <c r="L30" s="162">
        <v>150</v>
      </c>
      <c r="M30" s="162">
        <f t="shared" si="3"/>
        <v>146</v>
      </c>
      <c r="N30" s="162">
        <v>39</v>
      </c>
      <c r="O30" s="162">
        <v>2.2000000000000002</v>
      </c>
      <c r="P30" s="162">
        <v>200</v>
      </c>
      <c r="Q30" s="162">
        <v>50</v>
      </c>
      <c r="R30" s="162">
        <v>130</v>
      </c>
      <c r="S30" s="162">
        <v>40</v>
      </c>
      <c r="T30" s="20">
        <f t="shared" si="4"/>
        <v>1.7</v>
      </c>
      <c r="U30" s="71">
        <f t="shared" si="5"/>
        <v>1808.94</v>
      </c>
      <c r="V30" s="71">
        <f t="shared" si="6"/>
        <v>837.13499999999999</v>
      </c>
      <c r="W30" s="71">
        <f t="shared" si="7"/>
        <v>511.07100000000003</v>
      </c>
      <c r="X30" s="71">
        <f t="shared" si="12"/>
        <v>1836.1000000000001</v>
      </c>
      <c r="Y30" s="71">
        <f t="shared" si="8"/>
        <v>774.28499999999997</v>
      </c>
      <c r="Z30" s="71">
        <f t="shared" si="9"/>
        <v>1107.1969999999999</v>
      </c>
      <c r="AA30" s="71">
        <f t="shared" si="10"/>
        <v>619.428</v>
      </c>
      <c r="AB30" s="71">
        <f t="shared" si="13"/>
        <v>7494.1559999999999</v>
      </c>
    </row>
    <row r="31" spans="1:28" x14ac:dyDescent="0.2">
      <c r="A31" s="25">
        <v>13</v>
      </c>
      <c r="B31" s="162"/>
      <c r="C31" s="163"/>
      <c r="D31" s="138">
        <v>3101710010</v>
      </c>
      <c r="E31" s="69" t="s">
        <v>66</v>
      </c>
      <c r="F31" s="139">
        <f t="shared" si="11"/>
        <v>7494.1559999999999</v>
      </c>
      <c r="G31" s="18" t="s">
        <v>7</v>
      </c>
      <c r="H31" s="18">
        <v>32</v>
      </c>
      <c r="I31" s="18"/>
      <c r="J31" s="19">
        <v>3</v>
      </c>
      <c r="K31" s="66"/>
      <c r="L31" s="162">
        <v>150</v>
      </c>
      <c r="M31" s="162">
        <f t="shared" si="3"/>
        <v>146</v>
      </c>
      <c r="N31" s="162">
        <v>39</v>
      </c>
      <c r="O31" s="162">
        <v>2.2000000000000002</v>
      </c>
      <c r="P31" s="162">
        <v>200</v>
      </c>
      <c r="Q31" s="162">
        <v>50</v>
      </c>
      <c r="R31" s="162">
        <v>130</v>
      </c>
      <c r="S31" s="162">
        <v>40</v>
      </c>
      <c r="T31" s="20">
        <f t="shared" si="4"/>
        <v>1.7</v>
      </c>
      <c r="U31" s="71">
        <f t="shared" si="5"/>
        <v>1808.94</v>
      </c>
      <c r="V31" s="71">
        <f t="shared" si="6"/>
        <v>837.13499999999999</v>
      </c>
      <c r="W31" s="71">
        <f t="shared" si="7"/>
        <v>511.07100000000003</v>
      </c>
      <c r="X31" s="71">
        <f t="shared" si="12"/>
        <v>1836.1000000000001</v>
      </c>
      <c r="Y31" s="71">
        <f t="shared" si="8"/>
        <v>774.28499999999997</v>
      </c>
      <c r="Z31" s="71">
        <f t="shared" si="9"/>
        <v>1107.1969999999999</v>
      </c>
      <c r="AA31" s="71">
        <f t="shared" si="10"/>
        <v>619.428</v>
      </c>
      <c r="AB31" s="71">
        <f t="shared" si="13"/>
        <v>7494.1559999999999</v>
      </c>
    </row>
    <row r="32" spans="1:28" x14ac:dyDescent="0.2">
      <c r="A32" s="25">
        <v>14</v>
      </c>
      <c r="B32" s="162"/>
      <c r="C32" s="163"/>
      <c r="D32" s="138">
        <v>3101720014</v>
      </c>
      <c r="E32" s="69" t="s">
        <v>67</v>
      </c>
      <c r="F32" s="139">
        <f t="shared" si="11"/>
        <v>7494.1559999999999</v>
      </c>
      <c r="G32" s="18" t="s">
        <v>27</v>
      </c>
      <c r="H32" s="18">
        <v>32</v>
      </c>
      <c r="I32" s="18"/>
      <c r="J32" s="19">
        <v>4</v>
      </c>
      <c r="K32" s="66"/>
      <c r="L32" s="162">
        <v>150</v>
      </c>
      <c r="M32" s="162">
        <f t="shared" si="3"/>
        <v>146</v>
      </c>
      <c r="N32" s="162">
        <v>39</v>
      </c>
      <c r="O32" s="162">
        <v>2.2000000000000002</v>
      </c>
      <c r="P32" s="162">
        <v>200</v>
      </c>
      <c r="Q32" s="162">
        <v>50</v>
      </c>
      <c r="R32" s="162">
        <v>130</v>
      </c>
      <c r="S32" s="162">
        <v>40</v>
      </c>
      <c r="T32" s="20">
        <f t="shared" si="4"/>
        <v>1.7</v>
      </c>
      <c r="U32" s="71">
        <f t="shared" si="5"/>
        <v>1808.94</v>
      </c>
      <c r="V32" s="71">
        <f t="shared" si="6"/>
        <v>837.13499999999999</v>
      </c>
      <c r="W32" s="71">
        <f t="shared" si="7"/>
        <v>511.07100000000003</v>
      </c>
      <c r="X32" s="71">
        <f t="shared" si="12"/>
        <v>1836.1000000000001</v>
      </c>
      <c r="Y32" s="71">
        <f t="shared" si="8"/>
        <v>774.28499999999997</v>
      </c>
      <c r="Z32" s="71">
        <f t="shared" si="9"/>
        <v>1107.1969999999999</v>
      </c>
      <c r="AA32" s="71">
        <f t="shared" si="10"/>
        <v>619.428</v>
      </c>
      <c r="AB32" s="71">
        <f t="shared" si="13"/>
        <v>7494.1559999999999</v>
      </c>
    </row>
    <row r="33" spans="1:28" x14ac:dyDescent="0.2">
      <c r="A33" s="25">
        <v>15</v>
      </c>
      <c r="B33" s="162">
        <v>3102</v>
      </c>
      <c r="C33" s="163">
        <v>0</v>
      </c>
      <c r="D33" s="17">
        <v>3102000000</v>
      </c>
      <c r="E33" s="37" t="s">
        <v>68</v>
      </c>
      <c r="F33" s="38">
        <f t="shared" si="11"/>
        <v>7494.1559999999999</v>
      </c>
      <c r="G33" s="18"/>
      <c r="H33" s="18"/>
      <c r="I33" s="18"/>
      <c r="J33" s="19"/>
      <c r="K33" s="66"/>
      <c r="L33" s="162">
        <v>150</v>
      </c>
      <c r="M33" s="162">
        <f t="shared" si="3"/>
        <v>146</v>
      </c>
      <c r="N33" s="162">
        <v>39</v>
      </c>
      <c r="O33" s="162">
        <v>2.2000000000000002</v>
      </c>
      <c r="P33" s="162">
        <v>200</v>
      </c>
      <c r="Q33" s="162">
        <v>50</v>
      </c>
      <c r="R33" s="162">
        <v>130</v>
      </c>
      <c r="S33" s="162">
        <v>40</v>
      </c>
      <c r="T33" s="20">
        <f t="shared" si="4"/>
        <v>1.7</v>
      </c>
      <c r="U33" s="71">
        <f t="shared" si="5"/>
        <v>1808.94</v>
      </c>
      <c r="V33" s="71">
        <f t="shared" si="6"/>
        <v>837.13499999999999</v>
      </c>
      <c r="W33" s="71">
        <f t="shared" si="7"/>
        <v>511.07100000000003</v>
      </c>
      <c r="X33" s="71">
        <f t="shared" si="12"/>
        <v>1836.1000000000001</v>
      </c>
      <c r="Y33" s="71">
        <f t="shared" si="8"/>
        <v>774.28499999999997</v>
      </c>
      <c r="Z33" s="71">
        <f t="shared" si="9"/>
        <v>1107.1969999999999</v>
      </c>
      <c r="AA33" s="71">
        <f t="shared" si="10"/>
        <v>619.428</v>
      </c>
      <c r="AB33" s="71">
        <f t="shared" si="13"/>
        <v>7494.1559999999999</v>
      </c>
    </row>
    <row r="34" spans="1:28" x14ac:dyDescent="0.2">
      <c r="A34" s="25">
        <v>16</v>
      </c>
      <c r="B34" s="162"/>
      <c r="C34" s="163"/>
      <c r="D34" s="138">
        <v>3102030010</v>
      </c>
      <c r="E34" s="69" t="s">
        <v>69</v>
      </c>
      <c r="F34" s="139">
        <f t="shared" si="11"/>
        <v>7494.1559999999999</v>
      </c>
      <c r="G34" s="18" t="s">
        <v>7</v>
      </c>
      <c r="H34" s="18">
        <v>32</v>
      </c>
      <c r="I34" s="18"/>
      <c r="J34" s="19">
        <v>3</v>
      </c>
      <c r="K34" s="66"/>
      <c r="L34" s="162">
        <v>150</v>
      </c>
      <c r="M34" s="162">
        <f t="shared" si="3"/>
        <v>146</v>
      </c>
      <c r="N34" s="162">
        <v>39</v>
      </c>
      <c r="O34" s="162">
        <v>2.2000000000000002</v>
      </c>
      <c r="P34" s="162">
        <v>200</v>
      </c>
      <c r="Q34" s="162">
        <v>50</v>
      </c>
      <c r="R34" s="162">
        <v>130</v>
      </c>
      <c r="S34" s="162">
        <v>40</v>
      </c>
      <c r="T34" s="20">
        <f t="shared" si="4"/>
        <v>1.7</v>
      </c>
      <c r="U34" s="71">
        <f t="shared" si="5"/>
        <v>1808.94</v>
      </c>
      <c r="V34" s="71">
        <f t="shared" si="6"/>
        <v>837.13499999999999</v>
      </c>
      <c r="W34" s="71">
        <f t="shared" si="7"/>
        <v>511.07100000000003</v>
      </c>
      <c r="X34" s="71">
        <f t="shared" si="12"/>
        <v>1836.1000000000001</v>
      </c>
      <c r="Y34" s="71">
        <f t="shared" si="8"/>
        <v>774.28499999999997</v>
      </c>
      <c r="Z34" s="71">
        <f t="shared" si="9"/>
        <v>1107.1969999999999</v>
      </c>
      <c r="AA34" s="71">
        <f t="shared" si="10"/>
        <v>619.428</v>
      </c>
      <c r="AB34" s="71">
        <f t="shared" si="13"/>
        <v>7494.1559999999999</v>
      </c>
    </row>
    <row r="35" spans="1:28" x14ac:dyDescent="0.2">
      <c r="A35" s="25">
        <v>17</v>
      </c>
      <c r="B35" s="162">
        <v>3103</v>
      </c>
      <c r="C35" s="163">
        <v>0</v>
      </c>
      <c r="D35" s="17">
        <v>3103000000</v>
      </c>
      <c r="E35" s="37" t="s">
        <v>70</v>
      </c>
      <c r="F35" s="38">
        <f t="shared" si="11"/>
        <v>7494.1559999999999</v>
      </c>
      <c r="G35" s="18"/>
      <c r="H35" s="18"/>
      <c r="I35" s="18"/>
      <c r="J35" s="19"/>
      <c r="K35" s="66"/>
      <c r="L35" s="162">
        <v>150</v>
      </c>
      <c r="M35" s="162">
        <f t="shared" si="3"/>
        <v>146</v>
      </c>
      <c r="N35" s="162">
        <v>39</v>
      </c>
      <c r="O35" s="162">
        <v>2.2000000000000002</v>
      </c>
      <c r="P35" s="162">
        <v>200</v>
      </c>
      <c r="Q35" s="162">
        <v>50</v>
      </c>
      <c r="R35" s="162">
        <v>130</v>
      </c>
      <c r="S35" s="162">
        <v>40</v>
      </c>
      <c r="T35" s="20">
        <f t="shared" si="4"/>
        <v>1.7</v>
      </c>
      <c r="U35" s="71">
        <f t="shared" si="5"/>
        <v>1808.94</v>
      </c>
      <c r="V35" s="71">
        <f t="shared" si="6"/>
        <v>837.13499999999999</v>
      </c>
      <c r="W35" s="71">
        <f t="shared" si="7"/>
        <v>511.07100000000003</v>
      </c>
      <c r="X35" s="71">
        <f t="shared" si="12"/>
        <v>1836.1000000000001</v>
      </c>
      <c r="Y35" s="71">
        <f t="shared" si="8"/>
        <v>774.28499999999997</v>
      </c>
      <c r="Z35" s="71">
        <f t="shared" si="9"/>
        <v>1107.1969999999999</v>
      </c>
      <c r="AA35" s="71">
        <f t="shared" si="10"/>
        <v>619.428</v>
      </c>
      <c r="AB35" s="71">
        <f t="shared" si="13"/>
        <v>7494.1559999999999</v>
      </c>
    </row>
    <row r="36" spans="1:28" x14ac:dyDescent="0.2">
      <c r="A36" s="25">
        <v>18</v>
      </c>
      <c r="B36" s="162"/>
      <c r="C36" s="163"/>
      <c r="D36" s="138">
        <v>3103040010</v>
      </c>
      <c r="E36" s="69" t="s">
        <v>71</v>
      </c>
      <c r="F36" s="139">
        <f t="shared" si="11"/>
        <v>7494.1559999999999</v>
      </c>
      <c r="G36" s="18" t="s">
        <v>4</v>
      </c>
      <c r="H36" s="18">
        <v>25</v>
      </c>
      <c r="I36" s="18"/>
      <c r="J36" s="19">
        <v>1</v>
      </c>
      <c r="K36" s="66"/>
      <c r="L36" s="162">
        <v>150</v>
      </c>
      <c r="M36" s="162">
        <f t="shared" si="3"/>
        <v>146</v>
      </c>
      <c r="N36" s="162">
        <v>39</v>
      </c>
      <c r="O36" s="162">
        <v>2.2000000000000002</v>
      </c>
      <c r="P36" s="162">
        <v>200</v>
      </c>
      <c r="Q36" s="162">
        <v>50</v>
      </c>
      <c r="R36" s="162">
        <v>130</v>
      </c>
      <c r="S36" s="162">
        <v>40</v>
      </c>
      <c r="T36" s="20">
        <f t="shared" si="4"/>
        <v>1.7</v>
      </c>
      <c r="U36" s="71">
        <f t="shared" si="5"/>
        <v>1808.94</v>
      </c>
      <c r="V36" s="71">
        <f>L36*N36*$E$4</f>
        <v>837.13499999999999</v>
      </c>
      <c r="W36" s="71">
        <f t="shared" si="7"/>
        <v>511.07100000000003</v>
      </c>
      <c r="X36" s="71">
        <f t="shared" si="12"/>
        <v>1836.1000000000001</v>
      </c>
      <c r="Y36" s="71">
        <f t="shared" si="8"/>
        <v>774.28499999999997</v>
      </c>
      <c r="Z36" s="71">
        <f t="shared" si="9"/>
        <v>1107.1969999999999</v>
      </c>
      <c r="AA36" s="71">
        <f t="shared" si="10"/>
        <v>619.428</v>
      </c>
      <c r="AB36" s="71">
        <f t="shared" si="13"/>
        <v>7494.1559999999999</v>
      </c>
    </row>
    <row r="37" spans="1:28" x14ac:dyDescent="0.2">
      <c r="A37" s="25">
        <v>19</v>
      </c>
      <c r="B37" s="162"/>
      <c r="C37" s="163"/>
      <c r="D37" s="138">
        <v>3103050010</v>
      </c>
      <c r="E37" s="69" t="s">
        <v>72</v>
      </c>
      <c r="F37" s="139">
        <f t="shared" si="11"/>
        <v>7494.1559999999999</v>
      </c>
      <c r="G37" s="18" t="s">
        <v>4</v>
      </c>
      <c r="H37" s="18">
        <v>25</v>
      </c>
      <c r="I37" s="18"/>
      <c r="J37" s="19">
        <v>1</v>
      </c>
      <c r="K37" s="66"/>
      <c r="L37" s="162">
        <v>150</v>
      </c>
      <c r="M37" s="162">
        <f t="shared" si="3"/>
        <v>146</v>
      </c>
      <c r="N37" s="162">
        <v>39</v>
      </c>
      <c r="O37" s="162">
        <v>2.2000000000000002</v>
      </c>
      <c r="P37" s="162">
        <v>200</v>
      </c>
      <c r="Q37" s="162">
        <v>50</v>
      </c>
      <c r="R37" s="162">
        <v>130</v>
      </c>
      <c r="S37" s="162">
        <v>40</v>
      </c>
      <c r="T37" s="20">
        <f t="shared" si="4"/>
        <v>1.7</v>
      </c>
      <c r="U37" s="71">
        <f t="shared" si="5"/>
        <v>1808.94</v>
      </c>
      <c r="V37" s="71">
        <f t="shared" si="6"/>
        <v>837.13499999999999</v>
      </c>
      <c r="W37" s="71">
        <f t="shared" si="7"/>
        <v>511.07100000000003</v>
      </c>
      <c r="X37" s="71">
        <f t="shared" si="12"/>
        <v>1836.1000000000001</v>
      </c>
      <c r="Y37" s="71">
        <f t="shared" si="8"/>
        <v>774.28499999999997</v>
      </c>
      <c r="Z37" s="71">
        <f t="shared" si="9"/>
        <v>1107.1969999999999</v>
      </c>
      <c r="AA37" s="71">
        <f t="shared" si="10"/>
        <v>619.428</v>
      </c>
      <c r="AB37" s="71">
        <f t="shared" si="13"/>
        <v>7494.1559999999999</v>
      </c>
    </row>
    <row r="38" spans="1:28" x14ac:dyDescent="0.2">
      <c r="A38" s="25">
        <v>20</v>
      </c>
      <c r="B38" s="162"/>
      <c r="C38" s="163"/>
      <c r="D38" s="138">
        <v>3103400010</v>
      </c>
      <c r="E38" s="69" t="s">
        <v>73</v>
      </c>
      <c r="F38" s="139">
        <f t="shared" si="11"/>
        <v>7494.1559999999999</v>
      </c>
      <c r="G38" s="18" t="s">
        <v>4</v>
      </c>
      <c r="H38" s="18">
        <v>25</v>
      </c>
      <c r="I38" s="18"/>
      <c r="J38" s="19">
        <v>1</v>
      </c>
      <c r="K38" s="66"/>
      <c r="L38" s="162">
        <v>150</v>
      </c>
      <c r="M38" s="162">
        <f t="shared" si="3"/>
        <v>146</v>
      </c>
      <c r="N38" s="162">
        <v>39</v>
      </c>
      <c r="O38" s="162">
        <v>2.2000000000000002</v>
      </c>
      <c r="P38" s="162">
        <v>200</v>
      </c>
      <c r="Q38" s="162">
        <v>50</v>
      </c>
      <c r="R38" s="162">
        <v>130</v>
      </c>
      <c r="S38" s="162">
        <v>40</v>
      </c>
      <c r="T38" s="20">
        <f t="shared" si="4"/>
        <v>1.7</v>
      </c>
      <c r="U38" s="71">
        <f t="shared" si="5"/>
        <v>1808.94</v>
      </c>
      <c r="V38" s="71">
        <f t="shared" si="6"/>
        <v>837.13499999999999</v>
      </c>
      <c r="W38" s="71">
        <f t="shared" si="7"/>
        <v>511.07100000000003</v>
      </c>
      <c r="X38" s="71">
        <f t="shared" si="12"/>
        <v>1836.1000000000001</v>
      </c>
      <c r="Y38" s="71">
        <f t="shared" si="8"/>
        <v>774.28499999999997</v>
      </c>
      <c r="Z38" s="71">
        <f t="shared" si="9"/>
        <v>1107.1969999999999</v>
      </c>
      <c r="AA38" s="71">
        <f t="shared" si="10"/>
        <v>619.428</v>
      </c>
      <c r="AB38" s="71">
        <f t="shared" si="13"/>
        <v>7494.1559999999999</v>
      </c>
    </row>
    <row r="39" spans="1:28" x14ac:dyDescent="0.2">
      <c r="A39" s="25">
        <v>20</v>
      </c>
      <c r="B39" s="162"/>
      <c r="C39" s="163"/>
      <c r="D39" s="138">
        <v>3101240010</v>
      </c>
      <c r="E39" s="69" t="s">
        <v>419</v>
      </c>
      <c r="F39" s="139">
        <f>AB39</f>
        <v>7494.1559999999999</v>
      </c>
      <c r="G39" s="18" t="s">
        <v>4</v>
      </c>
      <c r="H39" s="18">
        <v>25</v>
      </c>
      <c r="I39" s="18"/>
      <c r="J39" s="19">
        <v>1</v>
      </c>
      <c r="K39" s="66">
        <v>1</v>
      </c>
      <c r="L39" s="162">
        <v>150</v>
      </c>
      <c r="M39" s="162">
        <f t="shared" si="3"/>
        <v>146</v>
      </c>
      <c r="N39" s="162">
        <v>39</v>
      </c>
      <c r="O39" s="162">
        <v>2.2000000000000002</v>
      </c>
      <c r="P39" s="162">
        <v>200</v>
      </c>
      <c r="Q39" s="162">
        <v>50</v>
      </c>
      <c r="R39" s="162">
        <v>130</v>
      </c>
      <c r="S39" s="162">
        <v>40</v>
      </c>
      <c r="T39" s="20">
        <f>(R39+S39)/100</f>
        <v>1.7</v>
      </c>
      <c r="U39" s="71">
        <f>L39*M39*$E$3</f>
        <v>1808.94</v>
      </c>
      <c r="V39" s="71">
        <f>L39*N39*$E$4</f>
        <v>837.13499999999999</v>
      </c>
      <c r="W39" s="71">
        <f>O39*$E$5*L39</f>
        <v>511.07100000000003</v>
      </c>
      <c r="X39" s="71">
        <f>P39*$E$6</f>
        <v>1836.1000000000001</v>
      </c>
      <c r="Y39" s="71">
        <f>Q39*$E$9</f>
        <v>774.28499999999997</v>
      </c>
      <c r="Z39" s="71">
        <f>R39*$E$7</f>
        <v>1107.1969999999999</v>
      </c>
      <c r="AA39" s="71">
        <f>S39*$E$8</f>
        <v>619.428</v>
      </c>
      <c r="AB39" s="71">
        <f>SUM(U39:AA39)</f>
        <v>7494.1559999999999</v>
      </c>
    </row>
    <row r="40" spans="1:28" x14ac:dyDescent="0.2">
      <c r="A40" s="25">
        <v>21</v>
      </c>
      <c r="B40" s="162"/>
      <c r="C40" s="163"/>
      <c r="D40" s="138">
        <v>3103070050</v>
      </c>
      <c r="E40" s="69" t="s">
        <v>74</v>
      </c>
      <c r="F40" s="139">
        <f t="shared" si="11"/>
        <v>7494.1559999999999</v>
      </c>
      <c r="G40" s="18" t="s">
        <v>21</v>
      </c>
      <c r="H40" s="18">
        <v>30</v>
      </c>
      <c r="I40" s="18"/>
      <c r="J40" s="19">
        <v>2</v>
      </c>
      <c r="K40" s="66"/>
      <c r="L40" s="162">
        <v>150</v>
      </c>
      <c r="M40" s="162">
        <f t="shared" si="3"/>
        <v>146</v>
      </c>
      <c r="N40" s="162">
        <v>39</v>
      </c>
      <c r="O40" s="162">
        <v>2.2000000000000002</v>
      </c>
      <c r="P40" s="162">
        <v>200</v>
      </c>
      <c r="Q40" s="162">
        <v>50</v>
      </c>
      <c r="R40" s="162">
        <v>130</v>
      </c>
      <c r="S40" s="162">
        <v>40</v>
      </c>
      <c r="T40" s="20">
        <f t="shared" si="4"/>
        <v>1.7</v>
      </c>
      <c r="U40" s="71">
        <f t="shared" si="5"/>
        <v>1808.94</v>
      </c>
      <c r="V40" s="71">
        <f t="shared" si="6"/>
        <v>837.13499999999999</v>
      </c>
      <c r="W40" s="71">
        <f t="shared" si="7"/>
        <v>511.07100000000003</v>
      </c>
      <c r="X40" s="71">
        <f t="shared" si="12"/>
        <v>1836.1000000000001</v>
      </c>
      <c r="Y40" s="71">
        <f t="shared" si="8"/>
        <v>774.28499999999997</v>
      </c>
      <c r="Z40" s="71">
        <f t="shared" si="9"/>
        <v>1107.1969999999999</v>
      </c>
      <c r="AA40" s="71">
        <f t="shared" si="10"/>
        <v>619.428</v>
      </c>
      <c r="AB40" s="71">
        <f t="shared" si="13"/>
        <v>7494.1559999999999</v>
      </c>
    </row>
    <row r="41" spans="1:28" x14ac:dyDescent="0.2">
      <c r="A41" s="25">
        <v>22</v>
      </c>
      <c r="B41" s="162"/>
      <c r="C41" s="163"/>
      <c r="D41" s="138">
        <v>3103070080</v>
      </c>
      <c r="E41" s="69" t="s">
        <v>75</v>
      </c>
      <c r="F41" s="139">
        <f t="shared" si="11"/>
        <v>7494.1559999999999</v>
      </c>
      <c r="G41" s="18" t="s">
        <v>21</v>
      </c>
      <c r="H41" s="18">
        <v>30</v>
      </c>
      <c r="I41" s="18"/>
      <c r="J41" s="19">
        <v>2</v>
      </c>
      <c r="K41" s="66"/>
      <c r="L41" s="162">
        <v>150</v>
      </c>
      <c r="M41" s="162">
        <f t="shared" si="3"/>
        <v>146</v>
      </c>
      <c r="N41" s="162">
        <v>39</v>
      </c>
      <c r="O41" s="162">
        <v>2.2000000000000002</v>
      </c>
      <c r="P41" s="162">
        <v>200</v>
      </c>
      <c r="Q41" s="162">
        <v>50</v>
      </c>
      <c r="R41" s="162">
        <v>130</v>
      </c>
      <c r="S41" s="162">
        <v>40</v>
      </c>
      <c r="T41" s="20">
        <f t="shared" si="4"/>
        <v>1.7</v>
      </c>
      <c r="U41" s="71">
        <f t="shared" si="5"/>
        <v>1808.94</v>
      </c>
      <c r="V41" s="71">
        <f t="shared" si="6"/>
        <v>837.13499999999999</v>
      </c>
      <c r="W41" s="71">
        <f t="shared" si="7"/>
        <v>511.07100000000003</v>
      </c>
      <c r="X41" s="71">
        <f t="shared" si="12"/>
        <v>1836.1000000000001</v>
      </c>
      <c r="Y41" s="71">
        <f t="shared" si="8"/>
        <v>774.28499999999997</v>
      </c>
      <c r="Z41" s="71">
        <f t="shared" si="9"/>
        <v>1107.1969999999999</v>
      </c>
      <c r="AA41" s="71">
        <f t="shared" si="10"/>
        <v>619.428</v>
      </c>
      <c r="AB41" s="71">
        <f t="shared" si="13"/>
        <v>7494.1559999999999</v>
      </c>
    </row>
    <row r="42" spans="1:28" x14ac:dyDescent="0.2">
      <c r="A42" s="25">
        <v>22</v>
      </c>
      <c r="B42" s="162"/>
      <c r="C42" s="163"/>
      <c r="D42" s="138">
        <v>3103320010</v>
      </c>
      <c r="E42" s="69" t="s">
        <v>502</v>
      </c>
      <c r="F42" s="139">
        <f t="shared" ref="F42" si="14">AB42</f>
        <v>7494.1559999999999</v>
      </c>
      <c r="G42" s="18" t="s">
        <v>362</v>
      </c>
      <c r="H42" s="18">
        <v>30</v>
      </c>
      <c r="I42" s="18"/>
      <c r="J42" s="19">
        <v>2</v>
      </c>
      <c r="K42" s="66"/>
      <c r="L42" s="162">
        <v>150</v>
      </c>
      <c r="M42" s="162">
        <f t="shared" si="3"/>
        <v>146</v>
      </c>
      <c r="N42" s="162">
        <v>39</v>
      </c>
      <c r="O42" s="162">
        <v>2.2000000000000002</v>
      </c>
      <c r="P42" s="162">
        <v>200</v>
      </c>
      <c r="Q42" s="162">
        <v>50</v>
      </c>
      <c r="R42" s="162">
        <v>130</v>
      </c>
      <c r="S42" s="162">
        <v>40</v>
      </c>
      <c r="T42" s="20">
        <f t="shared" ref="T42" si="15">(R42+S42)/100</f>
        <v>1.7</v>
      </c>
      <c r="U42" s="71">
        <f t="shared" ref="U42" si="16">L42*M42*$E$3</f>
        <v>1808.94</v>
      </c>
      <c r="V42" s="71">
        <f t="shared" ref="V42" si="17">L42*N42*$E$4</f>
        <v>837.13499999999999</v>
      </c>
      <c r="W42" s="71">
        <f t="shared" ref="W42" si="18">O42*$E$5*L42</f>
        <v>511.07100000000003</v>
      </c>
      <c r="X42" s="71">
        <f t="shared" ref="X42" si="19">P42*$E$6</f>
        <v>1836.1000000000001</v>
      </c>
      <c r="Y42" s="71">
        <f t="shared" ref="Y42" si="20">Q42*$E$9</f>
        <v>774.28499999999997</v>
      </c>
      <c r="Z42" s="71">
        <f t="shared" ref="Z42" si="21">R42*$E$7</f>
        <v>1107.1969999999999</v>
      </c>
      <c r="AA42" s="71">
        <f t="shared" ref="AA42" si="22">S42*$E$8</f>
        <v>619.428</v>
      </c>
      <c r="AB42" s="71">
        <f t="shared" ref="AB42" si="23">SUM(U42:AA42)</f>
        <v>7494.1559999999999</v>
      </c>
    </row>
    <row r="43" spans="1:28" x14ac:dyDescent="0.2">
      <c r="A43" s="25">
        <v>23</v>
      </c>
      <c r="B43" s="162"/>
      <c r="C43" s="163"/>
      <c r="D43" s="138">
        <v>3103300010</v>
      </c>
      <c r="E43" s="69" t="s">
        <v>76</v>
      </c>
      <c r="F43" s="139">
        <f t="shared" si="11"/>
        <v>7494.1559999999999</v>
      </c>
      <c r="G43" s="18" t="s">
        <v>21</v>
      </c>
      <c r="H43" s="18">
        <v>30</v>
      </c>
      <c r="I43" s="18"/>
      <c r="J43" s="19">
        <v>2</v>
      </c>
      <c r="K43" s="66"/>
      <c r="L43" s="162">
        <v>150</v>
      </c>
      <c r="M43" s="162">
        <f t="shared" si="3"/>
        <v>146</v>
      </c>
      <c r="N43" s="162">
        <v>39</v>
      </c>
      <c r="O43" s="162">
        <v>2.2000000000000002</v>
      </c>
      <c r="P43" s="162">
        <v>200</v>
      </c>
      <c r="Q43" s="162">
        <v>50</v>
      </c>
      <c r="R43" s="162">
        <v>130</v>
      </c>
      <c r="S43" s="162">
        <v>40</v>
      </c>
      <c r="T43" s="20">
        <f t="shared" si="4"/>
        <v>1.7</v>
      </c>
      <c r="U43" s="71">
        <f t="shared" si="5"/>
        <v>1808.94</v>
      </c>
      <c r="V43" s="71">
        <f t="shared" si="6"/>
        <v>837.13499999999999</v>
      </c>
      <c r="W43" s="71">
        <f t="shared" si="7"/>
        <v>511.07100000000003</v>
      </c>
      <c r="X43" s="71">
        <f t="shared" si="12"/>
        <v>1836.1000000000001</v>
      </c>
      <c r="Y43" s="71">
        <f t="shared" si="8"/>
        <v>774.28499999999997</v>
      </c>
      <c r="Z43" s="71">
        <f t="shared" si="9"/>
        <v>1107.1969999999999</v>
      </c>
      <c r="AA43" s="71">
        <f t="shared" si="10"/>
        <v>619.428</v>
      </c>
      <c r="AB43" s="71">
        <f t="shared" si="13"/>
        <v>7494.1559999999999</v>
      </c>
    </row>
    <row r="44" spans="1:28" x14ac:dyDescent="0.2">
      <c r="A44" s="25">
        <v>24</v>
      </c>
      <c r="B44" s="162"/>
      <c r="C44" s="163"/>
      <c r="D44" s="138">
        <v>3103210017</v>
      </c>
      <c r="E44" s="69" t="s">
        <v>77</v>
      </c>
      <c r="F44" s="139">
        <f t="shared" si="11"/>
        <v>7494.1559999999999</v>
      </c>
      <c r="G44" s="18" t="s">
        <v>24</v>
      </c>
      <c r="H44" s="18">
        <v>30</v>
      </c>
      <c r="I44" s="18"/>
      <c r="J44" s="19">
        <v>6</v>
      </c>
      <c r="K44" s="66"/>
      <c r="L44" s="162">
        <v>150</v>
      </c>
      <c r="M44" s="162">
        <f t="shared" si="3"/>
        <v>146</v>
      </c>
      <c r="N44" s="162">
        <v>39</v>
      </c>
      <c r="O44" s="162">
        <v>2.2000000000000002</v>
      </c>
      <c r="P44" s="162">
        <v>200</v>
      </c>
      <c r="Q44" s="162">
        <v>50</v>
      </c>
      <c r="R44" s="162">
        <v>130</v>
      </c>
      <c r="S44" s="162">
        <v>40</v>
      </c>
      <c r="T44" s="20">
        <f t="shared" si="4"/>
        <v>1.7</v>
      </c>
      <c r="U44" s="71">
        <f t="shared" si="5"/>
        <v>1808.94</v>
      </c>
      <c r="V44" s="71">
        <f t="shared" si="6"/>
        <v>837.13499999999999</v>
      </c>
      <c r="W44" s="71">
        <f t="shared" si="7"/>
        <v>511.07100000000003</v>
      </c>
      <c r="X44" s="71">
        <f t="shared" si="12"/>
        <v>1836.1000000000001</v>
      </c>
      <c r="Y44" s="71">
        <f t="shared" si="8"/>
        <v>774.28499999999997</v>
      </c>
      <c r="Z44" s="71">
        <f t="shared" si="9"/>
        <v>1107.1969999999999</v>
      </c>
      <c r="AA44" s="71">
        <f t="shared" si="10"/>
        <v>619.428</v>
      </c>
      <c r="AB44" s="71">
        <f t="shared" si="13"/>
        <v>7494.1559999999999</v>
      </c>
    </row>
    <row r="45" spans="1:28" x14ac:dyDescent="0.2">
      <c r="A45" s="25">
        <v>25</v>
      </c>
      <c r="B45" s="162"/>
      <c r="C45" s="163"/>
      <c r="D45" s="138">
        <v>3103220017</v>
      </c>
      <c r="E45" s="69" t="s">
        <v>78</v>
      </c>
      <c r="F45" s="139">
        <f t="shared" si="11"/>
        <v>7494.1559999999999</v>
      </c>
      <c r="G45" s="18" t="s">
        <v>24</v>
      </c>
      <c r="H45" s="18">
        <v>30</v>
      </c>
      <c r="I45" s="18"/>
      <c r="J45" s="19">
        <v>6</v>
      </c>
      <c r="K45" s="66"/>
      <c r="L45" s="162">
        <v>150</v>
      </c>
      <c r="M45" s="162">
        <f t="shared" si="3"/>
        <v>146</v>
      </c>
      <c r="N45" s="162">
        <v>39</v>
      </c>
      <c r="O45" s="162">
        <v>2.2000000000000002</v>
      </c>
      <c r="P45" s="162">
        <v>200</v>
      </c>
      <c r="Q45" s="162">
        <v>50</v>
      </c>
      <c r="R45" s="162">
        <v>130</v>
      </c>
      <c r="S45" s="162">
        <v>40</v>
      </c>
      <c r="T45" s="20">
        <f t="shared" si="4"/>
        <v>1.7</v>
      </c>
      <c r="U45" s="71">
        <f t="shared" si="5"/>
        <v>1808.94</v>
      </c>
      <c r="V45" s="71">
        <f t="shared" si="6"/>
        <v>837.13499999999999</v>
      </c>
      <c r="W45" s="71">
        <f t="shared" si="7"/>
        <v>511.07100000000003</v>
      </c>
      <c r="X45" s="71">
        <f t="shared" si="12"/>
        <v>1836.1000000000001</v>
      </c>
      <c r="Y45" s="71">
        <f t="shared" si="8"/>
        <v>774.28499999999997</v>
      </c>
      <c r="Z45" s="71">
        <f t="shared" si="9"/>
        <v>1107.1969999999999</v>
      </c>
      <c r="AA45" s="71">
        <f t="shared" si="10"/>
        <v>619.428</v>
      </c>
      <c r="AB45" s="71">
        <f t="shared" si="13"/>
        <v>7494.1559999999999</v>
      </c>
    </row>
    <row r="46" spans="1:28" x14ac:dyDescent="0.2">
      <c r="A46" s="25">
        <v>26</v>
      </c>
      <c r="B46" s="162"/>
      <c r="C46" s="163"/>
      <c r="D46" s="138">
        <v>3103240017</v>
      </c>
      <c r="E46" s="69" t="s">
        <v>79</v>
      </c>
      <c r="F46" s="139">
        <f t="shared" si="11"/>
        <v>7494.1559999999999</v>
      </c>
      <c r="G46" s="18" t="s">
        <v>24</v>
      </c>
      <c r="H46" s="18">
        <v>30</v>
      </c>
      <c r="I46" s="18"/>
      <c r="J46" s="19">
        <v>6</v>
      </c>
      <c r="K46" s="66"/>
      <c r="L46" s="162">
        <v>150</v>
      </c>
      <c r="M46" s="162">
        <f t="shared" si="3"/>
        <v>146</v>
      </c>
      <c r="N46" s="162">
        <v>39</v>
      </c>
      <c r="O46" s="162">
        <v>2.2000000000000002</v>
      </c>
      <c r="P46" s="162">
        <v>200</v>
      </c>
      <c r="Q46" s="162">
        <v>50</v>
      </c>
      <c r="R46" s="162">
        <v>130</v>
      </c>
      <c r="S46" s="162">
        <v>40</v>
      </c>
      <c r="T46" s="20">
        <f t="shared" si="4"/>
        <v>1.7</v>
      </c>
      <c r="U46" s="71">
        <f t="shared" si="5"/>
        <v>1808.94</v>
      </c>
      <c r="V46" s="71">
        <f t="shared" si="6"/>
        <v>837.13499999999999</v>
      </c>
      <c r="W46" s="71">
        <f t="shared" si="7"/>
        <v>511.07100000000003</v>
      </c>
      <c r="X46" s="71">
        <f t="shared" si="12"/>
        <v>1836.1000000000001</v>
      </c>
      <c r="Y46" s="71">
        <f t="shared" si="8"/>
        <v>774.28499999999997</v>
      </c>
      <c r="Z46" s="71">
        <f t="shared" si="9"/>
        <v>1107.1969999999999</v>
      </c>
      <c r="AA46" s="71">
        <f t="shared" si="10"/>
        <v>619.428</v>
      </c>
      <c r="AB46" s="71">
        <f t="shared" si="13"/>
        <v>7494.1559999999999</v>
      </c>
    </row>
    <row r="47" spans="1:28" x14ac:dyDescent="0.2">
      <c r="A47" s="25">
        <v>27</v>
      </c>
      <c r="B47" s="162"/>
      <c r="C47" s="163"/>
      <c r="D47" s="138">
        <v>3103090010</v>
      </c>
      <c r="E47" s="69" t="s">
        <v>80</v>
      </c>
      <c r="F47" s="139">
        <f t="shared" si="11"/>
        <v>7494.1559999999999</v>
      </c>
      <c r="G47" s="18" t="s">
        <v>7</v>
      </c>
      <c r="H47" s="18">
        <v>32</v>
      </c>
      <c r="I47" s="18"/>
      <c r="J47" s="19">
        <v>3</v>
      </c>
      <c r="K47" s="66"/>
      <c r="L47" s="162">
        <v>150</v>
      </c>
      <c r="M47" s="162">
        <f t="shared" si="3"/>
        <v>146</v>
      </c>
      <c r="N47" s="162">
        <v>39</v>
      </c>
      <c r="O47" s="162">
        <v>2.2000000000000002</v>
      </c>
      <c r="P47" s="162">
        <v>200</v>
      </c>
      <c r="Q47" s="162">
        <v>50</v>
      </c>
      <c r="R47" s="162">
        <v>130</v>
      </c>
      <c r="S47" s="162">
        <v>40</v>
      </c>
      <c r="T47" s="20">
        <f t="shared" si="4"/>
        <v>1.7</v>
      </c>
      <c r="U47" s="71">
        <f t="shared" si="5"/>
        <v>1808.94</v>
      </c>
      <c r="V47" s="71">
        <f t="shared" si="6"/>
        <v>837.13499999999999</v>
      </c>
      <c r="W47" s="71">
        <f t="shared" si="7"/>
        <v>511.07100000000003</v>
      </c>
      <c r="X47" s="71">
        <f t="shared" si="12"/>
        <v>1836.1000000000001</v>
      </c>
      <c r="Y47" s="71">
        <f t="shared" si="8"/>
        <v>774.28499999999997</v>
      </c>
      <c r="Z47" s="71">
        <f t="shared" si="9"/>
        <v>1107.1969999999999</v>
      </c>
      <c r="AA47" s="71">
        <f t="shared" si="10"/>
        <v>619.428</v>
      </c>
      <c r="AB47" s="71">
        <f t="shared" si="13"/>
        <v>7494.1559999999999</v>
      </c>
    </row>
    <row r="48" spans="1:28" x14ac:dyDescent="0.2">
      <c r="A48" s="25">
        <v>28</v>
      </c>
      <c r="B48" s="162"/>
      <c r="C48" s="163"/>
      <c r="D48" s="138">
        <v>3103060014</v>
      </c>
      <c r="E48" s="69" t="s">
        <v>81</v>
      </c>
      <c r="F48" s="139">
        <f t="shared" si="11"/>
        <v>7494.1559999999999</v>
      </c>
      <c r="G48" s="18" t="s">
        <v>27</v>
      </c>
      <c r="H48" s="18">
        <v>32</v>
      </c>
      <c r="I48" s="18"/>
      <c r="J48" s="19">
        <v>4</v>
      </c>
      <c r="K48" s="66"/>
      <c r="L48" s="162">
        <v>150</v>
      </c>
      <c r="M48" s="162">
        <f t="shared" si="3"/>
        <v>146</v>
      </c>
      <c r="N48" s="162">
        <v>39</v>
      </c>
      <c r="O48" s="162">
        <v>2.2000000000000002</v>
      </c>
      <c r="P48" s="162">
        <v>200</v>
      </c>
      <c r="Q48" s="162">
        <v>50</v>
      </c>
      <c r="R48" s="162">
        <v>130</v>
      </c>
      <c r="S48" s="162">
        <v>40</v>
      </c>
      <c r="T48" s="20">
        <f t="shared" si="4"/>
        <v>1.7</v>
      </c>
      <c r="U48" s="71">
        <f t="shared" si="5"/>
        <v>1808.94</v>
      </c>
      <c r="V48" s="71">
        <f t="shared" si="6"/>
        <v>837.13499999999999</v>
      </c>
      <c r="W48" s="71">
        <f t="shared" si="7"/>
        <v>511.07100000000003</v>
      </c>
      <c r="X48" s="71">
        <f t="shared" si="12"/>
        <v>1836.1000000000001</v>
      </c>
      <c r="Y48" s="71">
        <f t="shared" si="8"/>
        <v>774.28499999999997</v>
      </c>
      <c r="Z48" s="71">
        <f t="shared" si="9"/>
        <v>1107.1969999999999</v>
      </c>
      <c r="AA48" s="71">
        <f t="shared" si="10"/>
        <v>619.428</v>
      </c>
      <c r="AB48" s="71">
        <f t="shared" si="13"/>
        <v>7494.1559999999999</v>
      </c>
    </row>
    <row r="49" spans="1:28" x14ac:dyDescent="0.2">
      <c r="A49" s="25">
        <v>29</v>
      </c>
      <c r="B49" s="162"/>
      <c r="C49" s="163"/>
      <c r="D49" s="138">
        <v>3103700014</v>
      </c>
      <c r="E49" s="69" t="s">
        <v>82</v>
      </c>
      <c r="F49" s="139">
        <f t="shared" si="11"/>
        <v>7494.1559999999999</v>
      </c>
      <c r="G49" s="18" t="s">
        <v>27</v>
      </c>
      <c r="H49" s="18">
        <v>32</v>
      </c>
      <c r="I49" s="18"/>
      <c r="J49" s="19">
        <v>4</v>
      </c>
      <c r="K49" s="66"/>
      <c r="L49" s="162">
        <v>150</v>
      </c>
      <c r="M49" s="162">
        <f t="shared" si="3"/>
        <v>146</v>
      </c>
      <c r="N49" s="162">
        <v>39</v>
      </c>
      <c r="O49" s="162">
        <v>2.2000000000000002</v>
      </c>
      <c r="P49" s="162">
        <v>200</v>
      </c>
      <c r="Q49" s="162">
        <v>50</v>
      </c>
      <c r="R49" s="162">
        <v>130</v>
      </c>
      <c r="S49" s="162">
        <v>40</v>
      </c>
      <c r="T49" s="20">
        <f t="shared" si="4"/>
        <v>1.7</v>
      </c>
      <c r="U49" s="71">
        <f t="shared" si="5"/>
        <v>1808.94</v>
      </c>
      <c r="V49" s="71">
        <f t="shared" si="6"/>
        <v>837.13499999999999</v>
      </c>
      <c r="W49" s="71">
        <f t="shared" si="7"/>
        <v>511.07100000000003</v>
      </c>
      <c r="X49" s="71">
        <f t="shared" si="12"/>
        <v>1836.1000000000001</v>
      </c>
      <c r="Y49" s="71">
        <f t="shared" si="8"/>
        <v>774.28499999999997</v>
      </c>
      <c r="Z49" s="71">
        <f t="shared" si="9"/>
        <v>1107.1969999999999</v>
      </c>
      <c r="AA49" s="71">
        <f t="shared" si="10"/>
        <v>619.428</v>
      </c>
      <c r="AB49" s="71">
        <f t="shared" si="13"/>
        <v>7494.1559999999999</v>
      </c>
    </row>
    <row r="50" spans="1:28" x14ac:dyDescent="0.2">
      <c r="A50" s="25">
        <v>30</v>
      </c>
      <c r="B50" s="162">
        <v>3201</v>
      </c>
      <c r="C50" s="163">
        <v>0</v>
      </c>
      <c r="D50" s="17">
        <v>3201000000</v>
      </c>
      <c r="E50" s="37" t="s">
        <v>83</v>
      </c>
      <c r="F50" s="38">
        <f t="shared" si="11"/>
        <v>7819.3509999999997</v>
      </c>
      <c r="G50" s="18"/>
      <c r="H50" s="18"/>
      <c r="I50" s="18"/>
      <c r="J50" s="19"/>
      <c r="K50" s="66"/>
      <c r="L50" s="162">
        <v>150</v>
      </c>
      <c r="M50" s="162">
        <f t="shared" si="3"/>
        <v>146</v>
      </c>
      <c r="N50" s="162">
        <v>39</v>
      </c>
      <c r="O50" s="162">
        <v>2.2000000000000002</v>
      </c>
      <c r="P50" s="162">
        <v>200</v>
      </c>
      <c r="Q50" s="162">
        <v>50</v>
      </c>
      <c r="R50" s="162">
        <v>150</v>
      </c>
      <c r="S50" s="162">
        <v>50</v>
      </c>
      <c r="T50" s="20">
        <f t="shared" si="4"/>
        <v>2</v>
      </c>
      <c r="U50" s="71">
        <f t="shared" si="5"/>
        <v>1808.94</v>
      </c>
      <c r="V50" s="71">
        <f t="shared" si="6"/>
        <v>837.13499999999999</v>
      </c>
      <c r="W50" s="71">
        <f t="shared" si="7"/>
        <v>511.07100000000003</v>
      </c>
      <c r="X50" s="71">
        <f t="shared" si="12"/>
        <v>1836.1000000000001</v>
      </c>
      <c r="Y50" s="71">
        <f t="shared" si="8"/>
        <v>774.28499999999997</v>
      </c>
      <c r="Z50" s="71">
        <f t="shared" si="9"/>
        <v>1277.5349999999999</v>
      </c>
      <c r="AA50" s="71">
        <f t="shared" si="10"/>
        <v>774.28499999999997</v>
      </c>
      <c r="AB50" s="71">
        <f t="shared" si="13"/>
        <v>7819.3509999999997</v>
      </c>
    </row>
    <row r="51" spans="1:28" x14ac:dyDescent="0.2">
      <c r="A51" s="25">
        <v>31</v>
      </c>
      <c r="B51" s="162"/>
      <c r="C51" s="163"/>
      <c r="D51" s="138">
        <v>3201050010</v>
      </c>
      <c r="E51" s="69" t="s">
        <v>84</v>
      </c>
      <c r="F51" s="139">
        <f t="shared" si="11"/>
        <v>7819.3509999999997</v>
      </c>
      <c r="G51" s="18" t="s">
        <v>7</v>
      </c>
      <c r="H51" s="18">
        <v>32</v>
      </c>
      <c r="I51" s="18"/>
      <c r="J51" s="19">
        <v>3</v>
      </c>
      <c r="K51" s="66"/>
      <c r="L51" s="162">
        <v>150</v>
      </c>
      <c r="M51" s="162">
        <f t="shared" si="3"/>
        <v>146</v>
      </c>
      <c r="N51" s="162">
        <v>39</v>
      </c>
      <c r="O51" s="162">
        <v>2.2000000000000002</v>
      </c>
      <c r="P51" s="162">
        <v>200</v>
      </c>
      <c r="Q51" s="162">
        <v>50</v>
      </c>
      <c r="R51" s="162">
        <v>150</v>
      </c>
      <c r="S51" s="162">
        <v>50</v>
      </c>
      <c r="T51" s="20">
        <f t="shared" si="4"/>
        <v>2</v>
      </c>
      <c r="U51" s="71">
        <f t="shared" si="5"/>
        <v>1808.94</v>
      </c>
      <c r="V51" s="71">
        <f t="shared" si="6"/>
        <v>837.13499999999999</v>
      </c>
      <c r="W51" s="71">
        <f t="shared" si="7"/>
        <v>511.07100000000003</v>
      </c>
      <c r="X51" s="71">
        <f t="shared" si="12"/>
        <v>1836.1000000000001</v>
      </c>
      <c r="Y51" s="71">
        <f t="shared" si="8"/>
        <v>774.28499999999997</v>
      </c>
      <c r="Z51" s="71">
        <f t="shared" si="9"/>
        <v>1277.5349999999999</v>
      </c>
      <c r="AA51" s="71">
        <f t="shared" si="10"/>
        <v>774.28499999999997</v>
      </c>
      <c r="AB51" s="71">
        <f t="shared" si="13"/>
        <v>7819.3509999999997</v>
      </c>
    </row>
    <row r="52" spans="1:28" x14ac:dyDescent="0.2">
      <c r="A52" s="25">
        <v>32</v>
      </c>
      <c r="B52" s="162"/>
      <c r="C52" s="163"/>
      <c r="D52" s="138">
        <v>3201060010</v>
      </c>
      <c r="E52" s="69" t="s">
        <v>85</v>
      </c>
      <c r="F52" s="139">
        <f t="shared" si="11"/>
        <v>7819.3509999999997</v>
      </c>
      <c r="G52" s="18" t="s">
        <v>21</v>
      </c>
      <c r="H52" s="18">
        <v>30</v>
      </c>
      <c r="I52" s="18"/>
      <c r="J52" s="19">
        <v>2</v>
      </c>
      <c r="K52" s="66"/>
      <c r="L52" s="162">
        <v>150</v>
      </c>
      <c r="M52" s="162">
        <f t="shared" si="3"/>
        <v>146</v>
      </c>
      <c r="N52" s="162">
        <v>39</v>
      </c>
      <c r="O52" s="162">
        <v>2.2000000000000002</v>
      </c>
      <c r="P52" s="162">
        <v>200</v>
      </c>
      <c r="Q52" s="162">
        <v>50</v>
      </c>
      <c r="R52" s="162">
        <v>150</v>
      </c>
      <c r="S52" s="162">
        <v>50</v>
      </c>
      <c r="T52" s="20">
        <f t="shared" si="4"/>
        <v>2</v>
      </c>
      <c r="U52" s="71">
        <f t="shared" si="5"/>
        <v>1808.94</v>
      </c>
      <c r="V52" s="71">
        <f t="shared" si="6"/>
        <v>837.13499999999999</v>
      </c>
      <c r="W52" s="71">
        <f t="shared" si="7"/>
        <v>511.07100000000003</v>
      </c>
      <c r="X52" s="71">
        <f t="shared" si="12"/>
        <v>1836.1000000000001</v>
      </c>
      <c r="Y52" s="71">
        <f t="shared" si="8"/>
        <v>774.28499999999997</v>
      </c>
      <c r="Z52" s="71">
        <f t="shared" si="9"/>
        <v>1277.5349999999999</v>
      </c>
      <c r="AA52" s="71">
        <f t="shared" si="10"/>
        <v>774.28499999999997</v>
      </c>
      <c r="AB52" s="71">
        <f t="shared" si="13"/>
        <v>7819.3509999999997</v>
      </c>
    </row>
    <row r="53" spans="1:28" x14ac:dyDescent="0.2">
      <c r="A53" s="25">
        <v>33</v>
      </c>
      <c r="B53" s="162">
        <v>3301</v>
      </c>
      <c r="C53" s="163">
        <v>0</v>
      </c>
      <c r="D53" s="17">
        <v>3301000000</v>
      </c>
      <c r="E53" s="37" t="s">
        <v>86</v>
      </c>
      <c r="F53" s="38">
        <f t="shared" si="11"/>
        <v>7819.3509999999997</v>
      </c>
      <c r="G53" s="18"/>
      <c r="H53" s="18"/>
      <c r="I53" s="18"/>
      <c r="J53" s="19"/>
      <c r="K53" s="66"/>
      <c r="L53" s="162">
        <v>150</v>
      </c>
      <c r="M53" s="162">
        <f t="shared" si="3"/>
        <v>146</v>
      </c>
      <c r="N53" s="162">
        <v>39</v>
      </c>
      <c r="O53" s="162">
        <v>2.2000000000000002</v>
      </c>
      <c r="P53" s="162">
        <v>200</v>
      </c>
      <c r="Q53" s="162">
        <v>50</v>
      </c>
      <c r="R53" s="162">
        <v>150</v>
      </c>
      <c r="S53" s="162">
        <v>50</v>
      </c>
      <c r="T53" s="20">
        <f t="shared" si="4"/>
        <v>2</v>
      </c>
      <c r="U53" s="71">
        <f t="shared" si="5"/>
        <v>1808.94</v>
      </c>
      <c r="V53" s="71">
        <f t="shared" si="6"/>
        <v>837.13499999999999</v>
      </c>
      <c r="W53" s="71">
        <f t="shared" si="7"/>
        <v>511.07100000000003</v>
      </c>
      <c r="X53" s="71">
        <f t="shared" si="12"/>
        <v>1836.1000000000001</v>
      </c>
      <c r="Y53" s="71">
        <f t="shared" si="8"/>
        <v>774.28499999999997</v>
      </c>
      <c r="Z53" s="71">
        <f t="shared" si="9"/>
        <v>1277.5349999999999</v>
      </c>
      <c r="AA53" s="71">
        <f t="shared" si="10"/>
        <v>774.28499999999997</v>
      </c>
      <c r="AB53" s="71">
        <f t="shared" si="13"/>
        <v>7819.3509999999997</v>
      </c>
    </row>
    <row r="54" spans="1:28" x14ac:dyDescent="0.2">
      <c r="A54" s="25">
        <v>34</v>
      </c>
      <c r="B54" s="162">
        <v>3401</v>
      </c>
      <c r="C54" s="163">
        <v>0</v>
      </c>
      <c r="D54" s="17">
        <v>3401000000</v>
      </c>
      <c r="E54" s="37" t="s">
        <v>87</v>
      </c>
      <c r="F54" s="38">
        <f t="shared" si="11"/>
        <v>7819.3509999999997</v>
      </c>
      <c r="G54" s="18"/>
      <c r="H54" s="18"/>
      <c r="I54" s="18"/>
      <c r="J54" s="19"/>
      <c r="K54" s="66"/>
      <c r="L54" s="162">
        <v>150</v>
      </c>
      <c r="M54" s="162">
        <f t="shared" si="3"/>
        <v>146</v>
      </c>
      <c r="N54" s="162">
        <v>39</v>
      </c>
      <c r="O54" s="162">
        <v>2.2000000000000002</v>
      </c>
      <c r="P54" s="162">
        <v>200</v>
      </c>
      <c r="Q54" s="162">
        <v>50</v>
      </c>
      <c r="R54" s="162">
        <v>150</v>
      </c>
      <c r="S54" s="162">
        <v>50</v>
      </c>
      <c r="T54" s="20">
        <f t="shared" si="4"/>
        <v>2</v>
      </c>
      <c r="U54" s="71">
        <f t="shared" si="5"/>
        <v>1808.94</v>
      </c>
      <c r="V54" s="71">
        <f t="shared" si="6"/>
        <v>837.13499999999999</v>
      </c>
      <c r="W54" s="71">
        <f t="shared" si="7"/>
        <v>511.07100000000003</v>
      </c>
      <c r="X54" s="71">
        <f t="shared" si="12"/>
        <v>1836.1000000000001</v>
      </c>
      <c r="Y54" s="71">
        <f t="shared" si="8"/>
        <v>774.28499999999997</v>
      </c>
      <c r="Z54" s="71">
        <f t="shared" si="9"/>
        <v>1277.5349999999999</v>
      </c>
      <c r="AA54" s="71">
        <f t="shared" si="10"/>
        <v>774.28499999999997</v>
      </c>
      <c r="AB54" s="71">
        <f t="shared" si="13"/>
        <v>7819.3509999999997</v>
      </c>
    </row>
    <row r="55" spans="1:28" x14ac:dyDescent="0.2">
      <c r="A55" s="25">
        <v>35</v>
      </c>
      <c r="B55" s="162"/>
      <c r="C55" s="163"/>
      <c r="D55" s="138">
        <v>3401070010</v>
      </c>
      <c r="E55" s="69" t="s">
        <v>88</v>
      </c>
      <c r="F55" s="139">
        <f t="shared" si="11"/>
        <v>7819.3509999999997</v>
      </c>
      <c r="G55" s="18" t="s">
        <v>4</v>
      </c>
      <c r="H55" s="18">
        <v>25</v>
      </c>
      <c r="I55" s="18"/>
      <c r="J55" s="19">
        <v>1</v>
      </c>
      <c r="K55" s="66"/>
      <c r="L55" s="162">
        <v>150</v>
      </c>
      <c r="M55" s="162">
        <f t="shared" si="3"/>
        <v>146</v>
      </c>
      <c r="N55" s="162">
        <v>39</v>
      </c>
      <c r="O55" s="162">
        <v>2.2000000000000002</v>
      </c>
      <c r="P55" s="162">
        <v>200</v>
      </c>
      <c r="Q55" s="162">
        <v>50</v>
      </c>
      <c r="R55" s="162">
        <v>150</v>
      </c>
      <c r="S55" s="162">
        <v>50</v>
      </c>
      <c r="T55" s="20">
        <f t="shared" si="4"/>
        <v>2</v>
      </c>
      <c r="U55" s="71">
        <f t="shared" si="5"/>
        <v>1808.94</v>
      </c>
      <c r="V55" s="71">
        <f t="shared" si="6"/>
        <v>837.13499999999999</v>
      </c>
      <c r="W55" s="71">
        <f t="shared" si="7"/>
        <v>511.07100000000003</v>
      </c>
      <c r="X55" s="71">
        <f t="shared" si="12"/>
        <v>1836.1000000000001</v>
      </c>
      <c r="Y55" s="71">
        <f t="shared" si="8"/>
        <v>774.28499999999997</v>
      </c>
      <c r="Z55" s="71">
        <f t="shared" si="9"/>
        <v>1277.5349999999999</v>
      </c>
      <c r="AA55" s="71">
        <f t="shared" si="10"/>
        <v>774.28499999999997</v>
      </c>
      <c r="AB55" s="71">
        <f t="shared" si="13"/>
        <v>7819.3509999999997</v>
      </c>
    </row>
    <row r="56" spans="1:28" x14ac:dyDescent="0.2">
      <c r="A56" s="25">
        <v>36</v>
      </c>
      <c r="B56" s="162"/>
      <c r="C56" s="163"/>
      <c r="D56" s="138">
        <v>3401510010</v>
      </c>
      <c r="E56" s="69" t="s">
        <v>89</v>
      </c>
      <c r="F56" s="139">
        <f t="shared" si="11"/>
        <v>7819.3509999999997</v>
      </c>
      <c r="G56" s="18" t="s">
        <v>21</v>
      </c>
      <c r="H56" s="18">
        <v>30</v>
      </c>
      <c r="I56" s="18"/>
      <c r="J56" s="19">
        <v>2</v>
      </c>
      <c r="K56" s="66"/>
      <c r="L56" s="162">
        <v>150</v>
      </c>
      <c r="M56" s="162">
        <f t="shared" si="3"/>
        <v>146</v>
      </c>
      <c r="N56" s="162">
        <v>39</v>
      </c>
      <c r="O56" s="162">
        <v>2.2000000000000002</v>
      </c>
      <c r="P56" s="162">
        <v>200</v>
      </c>
      <c r="Q56" s="162">
        <v>50</v>
      </c>
      <c r="R56" s="162">
        <v>150</v>
      </c>
      <c r="S56" s="162">
        <v>50</v>
      </c>
      <c r="T56" s="20">
        <f t="shared" si="4"/>
        <v>2</v>
      </c>
      <c r="U56" s="71">
        <f t="shared" si="5"/>
        <v>1808.94</v>
      </c>
      <c r="V56" s="71">
        <f t="shared" si="6"/>
        <v>837.13499999999999</v>
      </c>
      <c r="W56" s="71">
        <f t="shared" si="7"/>
        <v>511.07100000000003</v>
      </c>
      <c r="X56" s="71">
        <f t="shared" si="12"/>
        <v>1836.1000000000001</v>
      </c>
      <c r="Y56" s="71">
        <f t="shared" si="8"/>
        <v>774.28499999999997</v>
      </c>
      <c r="Z56" s="71">
        <f t="shared" si="9"/>
        <v>1277.5349999999999</v>
      </c>
      <c r="AA56" s="71">
        <f t="shared" si="10"/>
        <v>774.28499999999997</v>
      </c>
      <c r="AB56" s="71">
        <f t="shared" si="13"/>
        <v>7819.3509999999997</v>
      </c>
    </row>
    <row r="57" spans="1:28" x14ac:dyDescent="0.2">
      <c r="A57" s="25">
        <v>37</v>
      </c>
      <c r="B57" s="162"/>
      <c r="C57" s="163"/>
      <c r="D57" s="138">
        <v>3401210017</v>
      </c>
      <c r="E57" s="69" t="s">
        <v>90</v>
      </c>
      <c r="F57" s="139">
        <f t="shared" si="11"/>
        <v>7819.3509999999997</v>
      </c>
      <c r="G57" s="18" t="s">
        <v>24</v>
      </c>
      <c r="H57" s="18">
        <v>30</v>
      </c>
      <c r="I57" s="18"/>
      <c r="J57" s="19">
        <v>6</v>
      </c>
      <c r="K57" s="66"/>
      <c r="L57" s="162">
        <v>150</v>
      </c>
      <c r="M57" s="162">
        <f t="shared" si="3"/>
        <v>146</v>
      </c>
      <c r="N57" s="162">
        <v>39</v>
      </c>
      <c r="O57" s="162">
        <v>2.2000000000000002</v>
      </c>
      <c r="P57" s="162">
        <v>200</v>
      </c>
      <c r="Q57" s="162">
        <v>50</v>
      </c>
      <c r="R57" s="162">
        <v>150</v>
      </c>
      <c r="S57" s="162">
        <v>50</v>
      </c>
      <c r="T57" s="20">
        <f t="shared" si="4"/>
        <v>2</v>
      </c>
      <c r="U57" s="71">
        <f t="shared" si="5"/>
        <v>1808.94</v>
      </c>
      <c r="V57" s="71">
        <f t="shared" si="6"/>
        <v>837.13499999999999</v>
      </c>
      <c r="W57" s="71">
        <f t="shared" si="7"/>
        <v>511.07100000000003</v>
      </c>
      <c r="X57" s="71">
        <f t="shared" si="12"/>
        <v>1836.1000000000001</v>
      </c>
      <c r="Y57" s="71">
        <f t="shared" si="8"/>
        <v>774.28499999999997</v>
      </c>
      <c r="Z57" s="71">
        <f t="shared" si="9"/>
        <v>1277.5349999999999</v>
      </c>
      <c r="AA57" s="71">
        <f t="shared" si="10"/>
        <v>774.28499999999997</v>
      </c>
      <c r="AB57" s="71">
        <f t="shared" si="13"/>
        <v>7819.3509999999997</v>
      </c>
    </row>
    <row r="58" spans="1:28" x14ac:dyDescent="0.2">
      <c r="A58" s="25">
        <v>38</v>
      </c>
      <c r="B58" s="162"/>
      <c r="C58" s="163"/>
      <c r="D58" s="138">
        <v>3401500010</v>
      </c>
      <c r="E58" s="69" t="s">
        <v>91</v>
      </c>
      <c r="F58" s="139">
        <f t="shared" si="11"/>
        <v>7819.3509999999997</v>
      </c>
      <c r="G58" s="18" t="s">
        <v>21</v>
      </c>
      <c r="H58" s="18">
        <v>30</v>
      </c>
      <c r="I58" s="18"/>
      <c r="J58" s="19">
        <v>2</v>
      </c>
      <c r="K58" s="66"/>
      <c r="L58" s="162">
        <v>150</v>
      </c>
      <c r="M58" s="162">
        <f t="shared" si="3"/>
        <v>146</v>
      </c>
      <c r="N58" s="162">
        <v>39</v>
      </c>
      <c r="O58" s="162">
        <v>2.2000000000000002</v>
      </c>
      <c r="P58" s="162">
        <v>200</v>
      </c>
      <c r="Q58" s="162">
        <v>50</v>
      </c>
      <c r="R58" s="162">
        <v>150</v>
      </c>
      <c r="S58" s="162">
        <v>50</v>
      </c>
      <c r="T58" s="20">
        <f t="shared" si="4"/>
        <v>2</v>
      </c>
      <c r="U58" s="71">
        <f t="shared" si="5"/>
        <v>1808.94</v>
      </c>
      <c r="V58" s="71">
        <f t="shared" si="6"/>
        <v>837.13499999999999</v>
      </c>
      <c r="W58" s="71">
        <f t="shared" si="7"/>
        <v>511.07100000000003</v>
      </c>
      <c r="X58" s="71">
        <f t="shared" si="12"/>
        <v>1836.1000000000001</v>
      </c>
      <c r="Y58" s="71">
        <f t="shared" si="8"/>
        <v>774.28499999999997</v>
      </c>
      <c r="Z58" s="71">
        <f t="shared" si="9"/>
        <v>1277.5349999999999</v>
      </c>
      <c r="AA58" s="71">
        <f t="shared" si="10"/>
        <v>774.28499999999997</v>
      </c>
      <c r="AB58" s="71">
        <f t="shared" si="13"/>
        <v>7819.3509999999997</v>
      </c>
    </row>
    <row r="59" spans="1:28" x14ac:dyDescent="0.2">
      <c r="A59" s="25">
        <v>39</v>
      </c>
      <c r="B59" s="162"/>
      <c r="C59" s="163"/>
      <c r="D59" s="138">
        <v>3401090040</v>
      </c>
      <c r="E59" s="69" t="s">
        <v>92</v>
      </c>
      <c r="F59" s="139">
        <f t="shared" si="11"/>
        <v>7819.3509999999997</v>
      </c>
      <c r="G59" s="18" t="s">
        <v>7</v>
      </c>
      <c r="H59" s="18">
        <v>32</v>
      </c>
      <c r="I59" s="18"/>
      <c r="J59" s="19">
        <v>3</v>
      </c>
      <c r="K59" s="66"/>
      <c r="L59" s="162">
        <v>150</v>
      </c>
      <c r="M59" s="162">
        <f t="shared" si="3"/>
        <v>146</v>
      </c>
      <c r="N59" s="162">
        <v>39</v>
      </c>
      <c r="O59" s="162">
        <v>2.2000000000000002</v>
      </c>
      <c r="P59" s="162">
        <v>200</v>
      </c>
      <c r="Q59" s="162">
        <v>50</v>
      </c>
      <c r="R59" s="162">
        <v>150</v>
      </c>
      <c r="S59" s="162">
        <v>50</v>
      </c>
      <c r="T59" s="20">
        <f t="shared" si="4"/>
        <v>2</v>
      </c>
      <c r="U59" s="71">
        <f t="shared" si="5"/>
        <v>1808.94</v>
      </c>
      <c r="V59" s="71">
        <f t="shared" si="6"/>
        <v>837.13499999999999</v>
      </c>
      <c r="W59" s="71">
        <f t="shared" si="7"/>
        <v>511.07100000000003</v>
      </c>
      <c r="X59" s="71">
        <f t="shared" si="12"/>
        <v>1836.1000000000001</v>
      </c>
      <c r="Y59" s="71">
        <f t="shared" si="8"/>
        <v>774.28499999999997</v>
      </c>
      <c r="Z59" s="71">
        <f t="shared" si="9"/>
        <v>1277.5349999999999</v>
      </c>
      <c r="AA59" s="71">
        <f t="shared" si="10"/>
        <v>774.28499999999997</v>
      </c>
      <c r="AB59" s="71">
        <f t="shared" si="13"/>
        <v>7819.3509999999997</v>
      </c>
    </row>
    <row r="60" spans="1:28" x14ac:dyDescent="0.2">
      <c r="A60" s="25">
        <v>40</v>
      </c>
      <c r="B60" s="162"/>
      <c r="C60" s="163"/>
      <c r="D60" s="138">
        <v>3401030049</v>
      </c>
      <c r="E60" s="69" t="s">
        <v>93</v>
      </c>
      <c r="F60" s="139">
        <f t="shared" si="11"/>
        <v>7819.3509999999997</v>
      </c>
      <c r="G60" s="18" t="s">
        <v>28</v>
      </c>
      <c r="H60" s="18">
        <v>34</v>
      </c>
      <c r="I60" s="18"/>
      <c r="J60" s="19">
        <v>9</v>
      </c>
      <c r="K60" s="66"/>
      <c r="L60" s="162">
        <v>150</v>
      </c>
      <c r="M60" s="162">
        <f t="shared" si="3"/>
        <v>146</v>
      </c>
      <c r="N60" s="162">
        <v>39</v>
      </c>
      <c r="O60" s="162">
        <v>2.2000000000000002</v>
      </c>
      <c r="P60" s="162">
        <v>200</v>
      </c>
      <c r="Q60" s="162">
        <v>50</v>
      </c>
      <c r="R60" s="162">
        <v>150</v>
      </c>
      <c r="S60" s="162">
        <v>50</v>
      </c>
      <c r="T60" s="20">
        <f t="shared" si="4"/>
        <v>2</v>
      </c>
      <c r="U60" s="71">
        <f t="shared" si="5"/>
        <v>1808.94</v>
      </c>
      <c r="V60" s="71">
        <f t="shared" si="6"/>
        <v>837.13499999999999</v>
      </c>
      <c r="W60" s="71">
        <f t="shared" si="7"/>
        <v>511.07100000000003</v>
      </c>
      <c r="X60" s="71">
        <f t="shared" si="12"/>
        <v>1836.1000000000001</v>
      </c>
      <c r="Y60" s="71">
        <f t="shared" si="8"/>
        <v>774.28499999999997</v>
      </c>
      <c r="Z60" s="71">
        <f t="shared" si="9"/>
        <v>1277.5349999999999</v>
      </c>
      <c r="AA60" s="71">
        <f t="shared" si="10"/>
        <v>774.28499999999997</v>
      </c>
      <c r="AB60" s="71">
        <f t="shared" si="13"/>
        <v>7819.3509999999997</v>
      </c>
    </row>
    <row r="61" spans="1:28" x14ac:dyDescent="0.2">
      <c r="A61" s="25">
        <v>41</v>
      </c>
      <c r="B61" s="162"/>
      <c r="C61" s="163"/>
      <c r="D61" s="138">
        <v>3401600014</v>
      </c>
      <c r="E61" s="69" t="s">
        <v>94</v>
      </c>
      <c r="F61" s="139">
        <f t="shared" si="11"/>
        <v>7819.3509999999997</v>
      </c>
      <c r="G61" s="18" t="s">
        <v>27</v>
      </c>
      <c r="H61" s="18">
        <v>32</v>
      </c>
      <c r="I61" s="18"/>
      <c r="J61" s="19">
        <v>4</v>
      </c>
      <c r="K61" s="66"/>
      <c r="L61" s="162">
        <v>150</v>
      </c>
      <c r="M61" s="162">
        <f t="shared" si="3"/>
        <v>146</v>
      </c>
      <c r="N61" s="162">
        <v>39</v>
      </c>
      <c r="O61" s="162">
        <v>2.2000000000000002</v>
      </c>
      <c r="P61" s="162">
        <v>200</v>
      </c>
      <c r="Q61" s="162">
        <v>50</v>
      </c>
      <c r="R61" s="162">
        <v>150</v>
      </c>
      <c r="S61" s="162">
        <v>50</v>
      </c>
      <c r="T61" s="20">
        <f t="shared" si="4"/>
        <v>2</v>
      </c>
      <c r="U61" s="71">
        <f t="shared" si="5"/>
        <v>1808.94</v>
      </c>
      <c r="V61" s="71">
        <f t="shared" si="6"/>
        <v>837.13499999999999</v>
      </c>
      <c r="W61" s="71">
        <f t="shared" si="7"/>
        <v>511.07100000000003</v>
      </c>
      <c r="X61" s="71">
        <f t="shared" si="12"/>
        <v>1836.1000000000001</v>
      </c>
      <c r="Y61" s="71">
        <f t="shared" si="8"/>
        <v>774.28499999999997</v>
      </c>
      <c r="Z61" s="71">
        <f t="shared" si="9"/>
        <v>1277.5349999999999</v>
      </c>
      <c r="AA61" s="71">
        <f t="shared" si="10"/>
        <v>774.28499999999997</v>
      </c>
      <c r="AB61" s="71">
        <f t="shared" si="13"/>
        <v>7819.3509999999997</v>
      </c>
    </row>
    <row r="62" spans="1:28" x14ac:dyDescent="0.2">
      <c r="A62" s="25">
        <v>42</v>
      </c>
      <c r="B62" s="162"/>
      <c r="C62" s="163"/>
      <c r="D62" s="138">
        <v>3401700014</v>
      </c>
      <c r="E62" s="69" t="s">
        <v>95</v>
      </c>
      <c r="F62" s="139">
        <f t="shared" si="11"/>
        <v>7819.3509999999997</v>
      </c>
      <c r="G62" s="18" t="s">
        <v>27</v>
      </c>
      <c r="H62" s="18">
        <v>32</v>
      </c>
      <c r="I62" s="18"/>
      <c r="J62" s="19">
        <v>4</v>
      </c>
      <c r="K62" s="66"/>
      <c r="L62" s="162">
        <v>150</v>
      </c>
      <c r="M62" s="162">
        <f t="shared" si="3"/>
        <v>146</v>
      </c>
      <c r="N62" s="162">
        <v>39</v>
      </c>
      <c r="O62" s="162">
        <v>2.2000000000000002</v>
      </c>
      <c r="P62" s="162">
        <v>200</v>
      </c>
      <c r="Q62" s="162">
        <v>50</v>
      </c>
      <c r="R62" s="162">
        <v>150</v>
      </c>
      <c r="S62" s="162">
        <v>50</v>
      </c>
      <c r="T62" s="20">
        <f t="shared" si="4"/>
        <v>2</v>
      </c>
      <c r="U62" s="71">
        <f t="shared" si="5"/>
        <v>1808.94</v>
      </c>
      <c r="V62" s="71">
        <f t="shared" si="6"/>
        <v>837.13499999999999</v>
      </c>
      <c r="W62" s="71">
        <f t="shared" si="7"/>
        <v>511.07100000000003</v>
      </c>
      <c r="X62" s="71">
        <f t="shared" si="12"/>
        <v>1836.1000000000001</v>
      </c>
      <c r="Y62" s="71">
        <f t="shared" si="8"/>
        <v>774.28499999999997</v>
      </c>
      <c r="Z62" s="71">
        <f t="shared" si="9"/>
        <v>1277.5349999999999</v>
      </c>
      <c r="AA62" s="71">
        <f t="shared" si="10"/>
        <v>774.28499999999997</v>
      </c>
      <c r="AB62" s="71">
        <f t="shared" si="13"/>
        <v>7819.3509999999997</v>
      </c>
    </row>
    <row r="63" spans="1:28" x14ac:dyDescent="0.2">
      <c r="A63" s="25">
        <v>43</v>
      </c>
      <c r="B63" s="162"/>
      <c r="C63" s="163"/>
      <c r="D63" s="138">
        <v>3401800014</v>
      </c>
      <c r="E63" s="69" t="s">
        <v>96</v>
      </c>
      <c r="F63" s="139">
        <f t="shared" si="11"/>
        <v>7819.3509999999997</v>
      </c>
      <c r="G63" s="18" t="s">
        <v>27</v>
      </c>
      <c r="H63" s="18">
        <v>32</v>
      </c>
      <c r="I63" s="18"/>
      <c r="J63" s="19">
        <v>4</v>
      </c>
      <c r="K63" s="66"/>
      <c r="L63" s="162">
        <v>150</v>
      </c>
      <c r="M63" s="162">
        <f t="shared" si="3"/>
        <v>146</v>
      </c>
      <c r="N63" s="162">
        <v>39</v>
      </c>
      <c r="O63" s="162">
        <v>2.2000000000000002</v>
      </c>
      <c r="P63" s="162">
        <v>200</v>
      </c>
      <c r="Q63" s="162">
        <v>50</v>
      </c>
      <c r="R63" s="162">
        <v>150</v>
      </c>
      <c r="S63" s="162">
        <v>50</v>
      </c>
      <c r="T63" s="20">
        <f t="shared" si="4"/>
        <v>2</v>
      </c>
      <c r="U63" s="71">
        <f t="shared" si="5"/>
        <v>1808.94</v>
      </c>
      <c r="V63" s="71">
        <f t="shared" si="6"/>
        <v>837.13499999999999</v>
      </c>
      <c r="W63" s="71">
        <f t="shared" si="7"/>
        <v>511.07100000000003</v>
      </c>
      <c r="X63" s="71">
        <f t="shared" si="12"/>
        <v>1836.1000000000001</v>
      </c>
      <c r="Y63" s="71">
        <f t="shared" si="8"/>
        <v>774.28499999999997</v>
      </c>
      <c r="Z63" s="71">
        <f t="shared" si="9"/>
        <v>1277.5349999999999</v>
      </c>
      <c r="AA63" s="71">
        <f t="shared" si="10"/>
        <v>774.28499999999997</v>
      </c>
      <c r="AB63" s="71">
        <f t="shared" si="13"/>
        <v>7819.3509999999997</v>
      </c>
    </row>
    <row r="64" spans="1:28" x14ac:dyDescent="0.2">
      <c r="A64" s="25">
        <v>44</v>
      </c>
      <c r="B64" s="162">
        <v>3501</v>
      </c>
      <c r="C64" s="163">
        <v>0</v>
      </c>
      <c r="D64" s="17">
        <v>3501000000</v>
      </c>
      <c r="E64" s="37" t="s">
        <v>97</v>
      </c>
      <c r="F64" s="38">
        <f t="shared" si="11"/>
        <v>8144.5460000000003</v>
      </c>
      <c r="G64" s="18"/>
      <c r="H64" s="18"/>
      <c r="I64" s="18"/>
      <c r="J64" s="19"/>
      <c r="K64" s="66"/>
      <c r="L64" s="162">
        <v>150</v>
      </c>
      <c r="M64" s="162">
        <f t="shared" si="3"/>
        <v>146</v>
      </c>
      <c r="N64" s="162">
        <v>39</v>
      </c>
      <c r="O64" s="162">
        <v>2.2000000000000002</v>
      </c>
      <c r="P64" s="162">
        <v>200</v>
      </c>
      <c r="Q64" s="162">
        <v>50</v>
      </c>
      <c r="R64" s="162">
        <v>170</v>
      </c>
      <c r="S64" s="162">
        <v>60</v>
      </c>
      <c r="T64" s="20">
        <f t="shared" si="4"/>
        <v>2.2999999999999998</v>
      </c>
      <c r="U64" s="71">
        <f t="shared" si="5"/>
        <v>1808.94</v>
      </c>
      <c r="V64" s="71">
        <f t="shared" si="6"/>
        <v>837.13499999999999</v>
      </c>
      <c r="W64" s="71">
        <f t="shared" si="7"/>
        <v>511.07100000000003</v>
      </c>
      <c r="X64" s="71">
        <f t="shared" si="12"/>
        <v>1836.1000000000001</v>
      </c>
      <c r="Y64" s="71">
        <f t="shared" si="8"/>
        <v>774.28499999999997</v>
      </c>
      <c r="Z64" s="71">
        <f t="shared" si="9"/>
        <v>1447.873</v>
      </c>
      <c r="AA64" s="71">
        <f t="shared" si="10"/>
        <v>929.14199999999994</v>
      </c>
      <c r="AB64" s="71">
        <f t="shared" si="13"/>
        <v>8144.5460000000003</v>
      </c>
    </row>
    <row r="65" spans="1:28" x14ac:dyDescent="0.2">
      <c r="A65" s="25">
        <v>45</v>
      </c>
      <c r="B65" s="162"/>
      <c r="C65" s="163"/>
      <c r="D65" s="138">
        <v>3501060010</v>
      </c>
      <c r="E65" s="69" t="s">
        <v>98</v>
      </c>
      <c r="F65" s="139">
        <f t="shared" si="11"/>
        <v>8144.5460000000003</v>
      </c>
      <c r="G65" s="18" t="s">
        <v>7</v>
      </c>
      <c r="H65" s="18">
        <v>32</v>
      </c>
      <c r="I65" s="18"/>
      <c r="J65" s="19">
        <v>3</v>
      </c>
      <c r="K65" s="66"/>
      <c r="L65" s="162">
        <v>150</v>
      </c>
      <c r="M65" s="162">
        <f t="shared" si="3"/>
        <v>146</v>
      </c>
      <c r="N65" s="162">
        <v>39</v>
      </c>
      <c r="O65" s="162">
        <v>2.2000000000000002</v>
      </c>
      <c r="P65" s="162">
        <v>200</v>
      </c>
      <c r="Q65" s="162">
        <v>50</v>
      </c>
      <c r="R65" s="162">
        <v>170</v>
      </c>
      <c r="S65" s="162">
        <v>60</v>
      </c>
      <c r="T65" s="20">
        <f t="shared" si="4"/>
        <v>2.2999999999999998</v>
      </c>
      <c r="U65" s="71">
        <f t="shared" si="5"/>
        <v>1808.94</v>
      </c>
      <c r="V65" s="71">
        <f t="shared" si="6"/>
        <v>837.13499999999999</v>
      </c>
      <c r="W65" s="71">
        <f t="shared" si="7"/>
        <v>511.07100000000003</v>
      </c>
      <c r="X65" s="71">
        <f t="shared" si="12"/>
        <v>1836.1000000000001</v>
      </c>
      <c r="Y65" s="71">
        <f t="shared" si="8"/>
        <v>774.28499999999997</v>
      </c>
      <c r="Z65" s="71">
        <f t="shared" si="9"/>
        <v>1447.873</v>
      </c>
      <c r="AA65" s="71">
        <f t="shared" si="10"/>
        <v>929.14199999999994</v>
      </c>
      <c r="AB65" s="71">
        <f t="shared" si="13"/>
        <v>8144.5460000000003</v>
      </c>
    </row>
    <row r="66" spans="1:28" x14ac:dyDescent="0.2">
      <c r="A66" s="25">
        <v>46</v>
      </c>
      <c r="B66" s="162">
        <v>3502</v>
      </c>
      <c r="C66" s="163">
        <v>0</v>
      </c>
      <c r="D66" s="17">
        <v>3502000000</v>
      </c>
      <c r="E66" s="37" t="s">
        <v>99</v>
      </c>
      <c r="F66" s="38">
        <f t="shared" si="11"/>
        <v>8144.5460000000003</v>
      </c>
      <c r="G66" s="18"/>
      <c r="H66" s="18"/>
      <c r="I66" s="18"/>
      <c r="J66" s="19"/>
      <c r="K66" s="66"/>
      <c r="L66" s="162">
        <v>150</v>
      </c>
      <c r="M66" s="162">
        <f t="shared" si="3"/>
        <v>146</v>
      </c>
      <c r="N66" s="162">
        <v>39</v>
      </c>
      <c r="O66" s="162">
        <v>2.2000000000000002</v>
      </c>
      <c r="P66" s="162">
        <v>200</v>
      </c>
      <c r="Q66" s="162">
        <v>50</v>
      </c>
      <c r="R66" s="162">
        <v>170</v>
      </c>
      <c r="S66" s="162">
        <v>60</v>
      </c>
      <c r="T66" s="20">
        <f t="shared" si="4"/>
        <v>2.2999999999999998</v>
      </c>
      <c r="U66" s="71">
        <f t="shared" si="5"/>
        <v>1808.94</v>
      </c>
      <c r="V66" s="71">
        <f t="shared" si="6"/>
        <v>837.13499999999999</v>
      </c>
      <c r="W66" s="71">
        <f t="shared" si="7"/>
        <v>511.07100000000003</v>
      </c>
      <c r="X66" s="71">
        <f t="shared" si="12"/>
        <v>1836.1000000000001</v>
      </c>
      <c r="Y66" s="71">
        <f t="shared" si="8"/>
        <v>774.28499999999997</v>
      </c>
      <c r="Z66" s="71">
        <f t="shared" si="9"/>
        <v>1447.873</v>
      </c>
      <c r="AA66" s="71">
        <f t="shared" si="10"/>
        <v>929.14199999999994</v>
      </c>
      <c r="AB66" s="71">
        <f t="shared" si="13"/>
        <v>8144.5460000000003</v>
      </c>
    </row>
    <row r="67" spans="1:28" x14ac:dyDescent="0.2">
      <c r="A67" s="25">
        <v>47</v>
      </c>
      <c r="B67" s="162"/>
      <c r="C67" s="163"/>
      <c r="D67" s="138">
        <v>3502010019</v>
      </c>
      <c r="E67" s="69" t="s">
        <v>100</v>
      </c>
      <c r="F67" s="139">
        <f t="shared" si="11"/>
        <v>8144.5460000000003</v>
      </c>
      <c r="G67" s="18" t="s">
        <v>28</v>
      </c>
      <c r="H67" s="18">
        <v>34</v>
      </c>
      <c r="I67" s="18"/>
      <c r="J67" s="19">
        <v>9</v>
      </c>
      <c r="K67" s="66"/>
      <c r="L67" s="162">
        <v>150</v>
      </c>
      <c r="M67" s="162">
        <f t="shared" si="3"/>
        <v>146</v>
      </c>
      <c r="N67" s="162">
        <v>39</v>
      </c>
      <c r="O67" s="162">
        <v>2.2000000000000002</v>
      </c>
      <c r="P67" s="162">
        <v>200</v>
      </c>
      <c r="Q67" s="162">
        <v>50</v>
      </c>
      <c r="R67" s="162">
        <v>170</v>
      </c>
      <c r="S67" s="162">
        <v>60</v>
      </c>
      <c r="T67" s="20">
        <f t="shared" si="4"/>
        <v>2.2999999999999998</v>
      </c>
      <c r="U67" s="71">
        <f t="shared" si="5"/>
        <v>1808.94</v>
      </c>
      <c r="V67" s="71">
        <f t="shared" si="6"/>
        <v>837.13499999999999</v>
      </c>
      <c r="W67" s="71">
        <f t="shared" si="7"/>
        <v>511.07100000000003</v>
      </c>
      <c r="X67" s="71">
        <f t="shared" si="12"/>
        <v>1836.1000000000001</v>
      </c>
      <c r="Y67" s="71">
        <f t="shared" si="8"/>
        <v>774.28499999999997</v>
      </c>
      <c r="Z67" s="71">
        <f t="shared" si="9"/>
        <v>1447.873</v>
      </c>
      <c r="AA67" s="71">
        <f t="shared" si="10"/>
        <v>929.14199999999994</v>
      </c>
      <c r="AB67" s="71">
        <f t="shared" si="13"/>
        <v>8144.5460000000003</v>
      </c>
    </row>
    <row r="68" spans="1:28" x14ac:dyDescent="0.2">
      <c r="A68" s="25">
        <v>48</v>
      </c>
      <c r="B68" s="162"/>
      <c r="C68" s="163"/>
      <c r="D68" s="138">
        <v>3502040010</v>
      </c>
      <c r="E68" s="69" t="s">
        <v>101</v>
      </c>
      <c r="F68" s="139">
        <f t="shared" si="11"/>
        <v>8144.5460000000003</v>
      </c>
      <c r="G68" s="18" t="s">
        <v>7</v>
      </c>
      <c r="H68" s="18">
        <v>32</v>
      </c>
      <c r="I68" s="18"/>
      <c r="J68" s="19">
        <v>3</v>
      </c>
      <c r="K68" s="66"/>
      <c r="L68" s="162">
        <v>150</v>
      </c>
      <c r="M68" s="162">
        <f t="shared" si="3"/>
        <v>146</v>
      </c>
      <c r="N68" s="162">
        <v>39</v>
      </c>
      <c r="O68" s="162">
        <v>2.2000000000000002</v>
      </c>
      <c r="P68" s="162">
        <v>200</v>
      </c>
      <c r="Q68" s="162">
        <v>50</v>
      </c>
      <c r="R68" s="162">
        <v>170</v>
      </c>
      <c r="S68" s="162">
        <v>60</v>
      </c>
      <c r="T68" s="20">
        <f t="shared" si="4"/>
        <v>2.2999999999999998</v>
      </c>
      <c r="U68" s="71">
        <f t="shared" si="5"/>
        <v>1808.94</v>
      </c>
      <c r="V68" s="71">
        <f t="shared" si="6"/>
        <v>837.13499999999999</v>
      </c>
      <c r="W68" s="71">
        <f t="shared" si="7"/>
        <v>511.07100000000003</v>
      </c>
      <c r="X68" s="71">
        <f t="shared" si="12"/>
        <v>1836.1000000000001</v>
      </c>
      <c r="Y68" s="71">
        <f t="shared" si="8"/>
        <v>774.28499999999997</v>
      </c>
      <c r="Z68" s="71">
        <f t="shared" si="9"/>
        <v>1447.873</v>
      </c>
      <c r="AA68" s="71">
        <f t="shared" si="10"/>
        <v>929.14199999999994</v>
      </c>
      <c r="AB68" s="71">
        <f t="shared" si="13"/>
        <v>8144.5460000000003</v>
      </c>
    </row>
    <row r="69" spans="1:28" x14ac:dyDescent="0.2">
      <c r="A69" s="25">
        <v>49</v>
      </c>
      <c r="B69" s="162">
        <v>3504</v>
      </c>
      <c r="C69" s="163">
        <v>0</v>
      </c>
      <c r="D69" s="17">
        <v>3504000000</v>
      </c>
      <c r="E69" s="37" t="s">
        <v>102</v>
      </c>
      <c r="F69" s="38">
        <f t="shared" si="11"/>
        <v>8144.5460000000003</v>
      </c>
      <c r="G69" s="18"/>
      <c r="H69" s="18"/>
      <c r="I69" s="18"/>
      <c r="J69" s="19"/>
      <c r="K69" s="66"/>
      <c r="L69" s="162">
        <v>150</v>
      </c>
      <c r="M69" s="162">
        <f t="shared" si="3"/>
        <v>146</v>
      </c>
      <c r="N69" s="162">
        <v>39</v>
      </c>
      <c r="O69" s="162">
        <v>2.2000000000000002</v>
      </c>
      <c r="P69" s="162">
        <v>200</v>
      </c>
      <c r="Q69" s="162">
        <v>50</v>
      </c>
      <c r="R69" s="162">
        <v>170</v>
      </c>
      <c r="S69" s="162">
        <v>60</v>
      </c>
      <c r="T69" s="20">
        <f t="shared" si="4"/>
        <v>2.2999999999999998</v>
      </c>
      <c r="U69" s="71">
        <f t="shared" si="5"/>
        <v>1808.94</v>
      </c>
      <c r="V69" s="71">
        <f t="shared" si="6"/>
        <v>837.13499999999999</v>
      </c>
      <c r="W69" s="71">
        <f t="shared" si="7"/>
        <v>511.07100000000003</v>
      </c>
      <c r="X69" s="71">
        <f t="shared" si="12"/>
        <v>1836.1000000000001</v>
      </c>
      <c r="Y69" s="71">
        <f t="shared" si="8"/>
        <v>774.28499999999997</v>
      </c>
      <c r="Z69" s="71">
        <f t="shared" si="9"/>
        <v>1447.873</v>
      </c>
      <c r="AA69" s="71">
        <f t="shared" si="10"/>
        <v>929.14199999999994</v>
      </c>
      <c r="AB69" s="71">
        <f t="shared" si="13"/>
        <v>8144.5460000000003</v>
      </c>
    </row>
    <row r="70" spans="1:28" x14ac:dyDescent="0.2">
      <c r="A70" s="25">
        <v>50</v>
      </c>
      <c r="B70" s="162"/>
      <c r="C70" s="163"/>
      <c r="D70" s="138">
        <v>3504040010</v>
      </c>
      <c r="E70" s="69" t="s">
        <v>103</v>
      </c>
      <c r="F70" s="139">
        <f t="shared" si="11"/>
        <v>8144.5460000000003</v>
      </c>
      <c r="G70" s="18" t="s">
        <v>4</v>
      </c>
      <c r="H70" s="18">
        <v>25</v>
      </c>
      <c r="I70" s="18"/>
      <c r="J70" s="19">
        <v>1</v>
      </c>
      <c r="K70" s="66"/>
      <c r="L70" s="162">
        <v>150</v>
      </c>
      <c r="M70" s="162">
        <f t="shared" si="3"/>
        <v>146</v>
      </c>
      <c r="N70" s="162">
        <v>39</v>
      </c>
      <c r="O70" s="162">
        <v>2.2000000000000002</v>
      </c>
      <c r="P70" s="162">
        <v>200</v>
      </c>
      <c r="Q70" s="162">
        <v>50</v>
      </c>
      <c r="R70" s="162">
        <v>170</v>
      </c>
      <c r="S70" s="162">
        <v>60</v>
      </c>
      <c r="T70" s="20">
        <f t="shared" si="4"/>
        <v>2.2999999999999998</v>
      </c>
      <c r="U70" s="71">
        <f t="shared" si="5"/>
        <v>1808.94</v>
      </c>
      <c r="V70" s="71">
        <f t="shared" si="6"/>
        <v>837.13499999999999</v>
      </c>
      <c r="W70" s="71">
        <f t="shared" si="7"/>
        <v>511.07100000000003</v>
      </c>
      <c r="X70" s="71">
        <f t="shared" si="12"/>
        <v>1836.1000000000001</v>
      </c>
      <c r="Y70" s="71">
        <f t="shared" si="8"/>
        <v>774.28499999999997</v>
      </c>
      <c r="Z70" s="71">
        <f t="shared" si="9"/>
        <v>1447.873</v>
      </c>
      <c r="AA70" s="71">
        <f t="shared" si="10"/>
        <v>929.14199999999994</v>
      </c>
      <c r="AB70" s="71">
        <f t="shared" si="13"/>
        <v>8144.5460000000003</v>
      </c>
    </row>
    <row r="71" spans="1:28" x14ac:dyDescent="0.2">
      <c r="A71" s="25">
        <v>51</v>
      </c>
      <c r="B71" s="162"/>
      <c r="C71" s="163"/>
      <c r="D71" s="138">
        <v>3504040020</v>
      </c>
      <c r="E71" s="69" t="s">
        <v>104</v>
      </c>
      <c r="F71" s="139">
        <f t="shared" si="11"/>
        <v>8144.5460000000003</v>
      </c>
      <c r="G71" s="18" t="s">
        <v>4</v>
      </c>
      <c r="H71" s="18">
        <v>25</v>
      </c>
      <c r="I71" s="18"/>
      <c r="J71" s="19">
        <v>1</v>
      </c>
      <c r="K71" s="66"/>
      <c r="L71" s="162">
        <v>150</v>
      </c>
      <c r="M71" s="162">
        <f t="shared" si="3"/>
        <v>146</v>
      </c>
      <c r="N71" s="162">
        <v>39</v>
      </c>
      <c r="O71" s="162">
        <v>2.2000000000000002</v>
      </c>
      <c r="P71" s="162">
        <v>200</v>
      </c>
      <c r="Q71" s="162">
        <v>50</v>
      </c>
      <c r="R71" s="162">
        <v>170</v>
      </c>
      <c r="S71" s="162">
        <v>60</v>
      </c>
      <c r="T71" s="20">
        <f t="shared" si="4"/>
        <v>2.2999999999999998</v>
      </c>
      <c r="U71" s="71">
        <f t="shared" si="5"/>
        <v>1808.94</v>
      </c>
      <c r="V71" s="71">
        <f t="shared" si="6"/>
        <v>837.13499999999999</v>
      </c>
      <c r="W71" s="71">
        <f t="shared" si="7"/>
        <v>511.07100000000003</v>
      </c>
      <c r="X71" s="71">
        <f t="shared" si="12"/>
        <v>1836.1000000000001</v>
      </c>
      <c r="Y71" s="71">
        <f t="shared" si="8"/>
        <v>774.28499999999997</v>
      </c>
      <c r="Z71" s="71">
        <f t="shared" si="9"/>
        <v>1447.873</v>
      </c>
      <c r="AA71" s="71">
        <f t="shared" si="10"/>
        <v>929.14199999999994</v>
      </c>
      <c r="AB71" s="71">
        <f t="shared" si="13"/>
        <v>8144.5460000000003</v>
      </c>
    </row>
    <row r="72" spans="1:28" x14ac:dyDescent="0.2">
      <c r="A72" s="25">
        <v>52</v>
      </c>
      <c r="B72" s="162"/>
      <c r="C72" s="163"/>
      <c r="D72" s="138">
        <v>3504080010</v>
      </c>
      <c r="E72" s="69" t="s">
        <v>105</v>
      </c>
      <c r="F72" s="139">
        <f t="shared" si="11"/>
        <v>8144.5460000000003</v>
      </c>
      <c r="G72" s="18" t="s">
        <v>21</v>
      </c>
      <c r="H72" s="18">
        <v>30</v>
      </c>
      <c r="I72" s="18"/>
      <c r="J72" s="19">
        <v>2</v>
      </c>
      <c r="K72" s="66"/>
      <c r="L72" s="162">
        <v>150</v>
      </c>
      <c r="M72" s="162">
        <f t="shared" si="3"/>
        <v>146</v>
      </c>
      <c r="N72" s="162">
        <v>39</v>
      </c>
      <c r="O72" s="162">
        <v>2.2000000000000002</v>
      </c>
      <c r="P72" s="162">
        <v>200</v>
      </c>
      <c r="Q72" s="162">
        <v>50</v>
      </c>
      <c r="R72" s="162">
        <v>170</v>
      </c>
      <c r="S72" s="162">
        <v>60</v>
      </c>
      <c r="T72" s="20">
        <f t="shared" si="4"/>
        <v>2.2999999999999998</v>
      </c>
      <c r="U72" s="71">
        <f t="shared" si="5"/>
        <v>1808.94</v>
      </c>
      <c r="V72" s="71">
        <f t="shared" si="6"/>
        <v>837.13499999999999</v>
      </c>
      <c r="W72" s="71">
        <f t="shared" si="7"/>
        <v>511.07100000000003</v>
      </c>
      <c r="X72" s="71">
        <f t="shared" si="12"/>
        <v>1836.1000000000001</v>
      </c>
      <c r="Y72" s="71">
        <f t="shared" si="8"/>
        <v>774.28499999999997</v>
      </c>
      <c r="Z72" s="71">
        <f t="shared" si="9"/>
        <v>1447.873</v>
      </c>
      <c r="AA72" s="71">
        <f t="shared" si="10"/>
        <v>929.14199999999994</v>
      </c>
      <c r="AB72" s="71">
        <f t="shared" si="13"/>
        <v>8144.5460000000003</v>
      </c>
    </row>
    <row r="73" spans="1:28" x14ac:dyDescent="0.2">
      <c r="A73" s="25">
        <v>52</v>
      </c>
      <c r="B73" s="162"/>
      <c r="C73" s="163"/>
      <c r="D73" s="138">
        <v>3504300010</v>
      </c>
      <c r="E73" s="69" t="s">
        <v>105</v>
      </c>
      <c r="F73" s="139">
        <f t="shared" ref="F73" si="24">AB73</f>
        <v>8144.5460000000003</v>
      </c>
      <c r="G73" s="18" t="s">
        <v>362</v>
      </c>
      <c r="H73" s="18">
        <v>30</v>
      </c>
      <c r="I73" s="18"/>
      <c r="J73" s="19">
        <v>2</v>
      </c>
      <c r="K73" s="66"/>
      <c r="L73" s="162">
        <v>150</v>
      </c>
      <c r="M73" s="162">
        <f t="shared" si="3"/>
        <v>146</v>
      </c>
      <c r="N73" s="162">
        <v>39</v>
      </c>
      <c r="O73" s="162">
        <v>2.2000000000000002</v>
      </c>
      <c r="P73" s="162">
        <v>200</v>
      </c>
      <c r="Q73" s="162">
        <v>50</v>
      </c>
      <c r="R73" s="162">
        <v>170</v>
      </c>
      <c r="S73" s="162">
        <v>60</v>
      </c>
      <c r="T73" s="20">
        <f t="shared" ref="T73" si="25">(R73+S73)/100</f>
        <v>2.2999999999999998</v>
      </c>
      <c r="U73" s="71">
        <f t="shared" ref="U73" si="26">L73*M73*$E$3</f>
        <v>1808.94</v>
      </c>
      <c r="V73" s="71">
        <f t="shared" ref="V73" si="27">L73*N73*$E$4</f>
        <v>837.13499999999999</v>
      </c>
      <c r="W73" s="71">
        <f t="shared" ref="W73" si="28">O73*$E$5*L73</f>
        <v>511.07100000000003</v>
      </c>
      <c r="X73" s="71">
        <f t="shared" ref="X73" si="29">P73*$E$6</f>
        <v>1836.1000000000001</v>
      </c>
      <c r="Y73" s="71">
        <f t="shared" ref="Y73" si="30">Q73*$E$9</f>
        <v>774.28499999999997</v>
      </c>
      <c r="Z73" s="71">
        <f t="shared" ref="Z73" si="31">R73*$E$7</f>
        <v>1447.873</v>
      </c>
      <c r="AA73" s="71">
        <f t="shared" ref="AA73" si="32">S73*$E$8</f>
        <v>929.14199999999994</v>
      </c>
      <c r="AB73" s="71">
        <f t="shared" ref="AB73" si="33">SUM(U73:AA73)</f>
        <v>8144.5460000000003</v>
      </c>
    </row>
    <row r="74" spans="1:28" x14ac:dyDescent="0.2">
      <c r="A74" s="25">
        <v>52</v>
      </c>
      <c r="B74" s="162"/>
      <c r="C74" s="163"/>
      <c r="D74" s="138">
        <v>3504340010</v>
      </c>
      <c r="E74" s="69" t="s">
        <v>105</v>
      </c>
      <c r="F74" s="139">
        <f t="shared" ref="F74" si="34">AB74</f>
        <v>8144.5460000000003</v>
      </c>
      <c r="G74" s="18" t="s">
        <v>362</v>
      </c>
      <c r="H74" s="18">
        <v>30</v>
      </c>
      <c r="I74" s="18"/>
      <c r="J74" s="19">
        <v>2</v>
      </c>
      <c r="K74" s="66"/>
      <c r="L74" s="162">
        <v>150</v>
      </c>
      <c r="M74" s="162">
        <f t="shared" si="3"/>
        <v>146</v>
      </c>
      <c r="N74" s="162">
        <v>39</v>
      </c>
      <c r="O74" s="162">
        <v>2.2000000000000002</v>
      </c>
      <c r="P74" s="162">
        <v>200</v>
      </c>
      <c r="Q74" s="162">
        <v>50</v>
      </c>
      <c r="R74" s="162">
        <v>170</v>
      </c>
      <c r="S74" s="162">
        <v>60</v>
      </c>
      <c r="T74" s="20">
        <f t="shared" ref="T74" si="35">(R74+S74)/100</f>
        <v>2.2999999999999998</v>
      </c>
      <c r="U74" s="71">
        <f t="shared" ref="U74" si="36">L74*M74*$E$3</f>
        <v>1808.94</v>
      </c>
      <c r="V74" s="71">
        <f t="shared" ref="V74" si="37">L74*N74*$E$4</f>
        <v>837.13499999999999</v>
      </c>
      <c r="W74" s="71">
        <f t="shared" ref="W74" si="38">O74*$E$5*L74</f>
        <v>511.07100000000003</v>
      </c>
      <c r="X74" s="71">
        <f t="shared" ref="X74" si="39">P74*$E$6</f>
        <v>1836.1000000000001</v>
      </c>
      <c r="Y74" s="71">
        <f t="shared" ref="Y74" si="40">Q74*$E$9</f>
        <v>774.28499999999997</v>
      </c>
      <c r="Z74" s="71">
        <f t="shared" ref="Z74" si="41">R74*$E$7</f>
        <v>1447.873</v>
      </c>
      <c r="AA74" s="71">
        <f t="shared" ref="AA74" si="42">S74*$E$8</f>
        <v>929.14199999999994</v>
      </c>
      <c r="AB74" s="71">
        <f t="shared" ref="AB74" si="43">SUM(U74:AA74)</f>
        <v>8144.5460000000003</v>
      </c>
    </row>
    <row r="75" spans="1:28" x14ac:dyDescent="0.2">
      <c r="A75" s="25">
        <v>53</v>
      </c>
      <c r="B75" s="162"/>
      <c r="C75" s="163"/>
      <c r="D75" s="138">
        <v>3504090010</v>
      </c>
      <c r="E75" s="69" t="s">
        <v>106</v>
      </c>
      <c r="F75" s="139">
        <f t="shared" si="11"/>
        <v>8144.5460000000003</v>
      </c>
      <c r="G75" s="18" t="s">
        <v>21</v>
      </c>
      <c r="H75" s="18">
        <v>30</v>
      </c>
      <c r="I75" s="18"/>
      <c r="J75" s="19">
        <v>2</v>
      </c>
      <c r="K75" s="66"/>
      <c r="L75" s="162">
        <v>150</v>
      </c>
      <c r="M75" s="162">
        <f t="shared" si="3"/>
        <v>146</v>
      </c>
      <c r="N75" s="162">
        <v>39</v>
      </c>
      <c r="O75" s="162">
        <v>2.2000000000000002</v>
      </c>
      <c r="P75" s="162">
        <v>200</v>
      </c>
      <c r="Q75" s="162">
        <v>50</v>
      </c>
      <c r="R75" s="162">
        <v>170</v>
      </c>
      <c r="S75" s="162">
        <v>60</v>
      </c>
      <c r="T75" s="20">
        <f t="shared" si="4"/>
        <v>2.2999999999999998</v>
      </c>
      <c r="U75" s="71">
        <f t="shared" si="5"/>
        <v>1808.94</v>
      </c>
      <c r="V75" s="71">
        <f t="shared" si="6"/>
        <v>837.13499999999999</v>
      </c>
      <c r="W75" s="71">
        <f t="shared" si="7"/>
        <v>511.07100000000003</v>
      </c>
      <c r="X75" s="71">
        <f t="shared" si="12"/>
        <v>1836.1000000000001</v>
      </c>
      <c r="Y75" s="71">
        <f t="shared" si="8"/>
        <v>774.28499999999997</v>
      </c>
      <c r="Z75" s="71">
        <f t="shared" si="9"/>
        <v>1447.873</v>
      </c>
      <c r="AA75" s="71">
        <f t="shared" si="10"/>
        <v>929.14199999999994</v>
      </c>
      <c r="AB75" s="71">
        <f t="shared" si="13"/>
        <v>8144.5460000000003</v>
      </c>
    </row>
    <row r="76" spans="1:28" x14ac:dyDescent="0.2">
      <c r="A76" s="25">
        <v>54</v>
      </c>
      <c r="B76" s="162"/>
      <c r="C76" s="163"/>
      <c r="D76" s="138">
        <v>3504210017</v>
      </c>
      <c r="E76" s="69" t="s">
        <v>107</v>
      </c>
      <c r="F76" s="139">
        <f t="shared" si="11"/>
        <v>8144.5460000000003</v>
      </c>
      <c r="G76" s="18" t="s">
        <v>24</v>
      </c>
      <c r="H76" s="18">
        <v>30</v>
      </c>
      <c r="I76" s="18"/>
      <c r="J76" s="19"/>
      <c r="K76" s="66"/>
      <c r="L76" s="162">
        <v>150</v>
      </c>
      <c r="M76" s="162">
        <f t="shared" si="3"/>
        <v>146</v>
      </c>
      <c r="N76" s="162">
        <v>39</v>
      </c>
      <c r="O76" s="162">
        <v>2.2000000000000002</v>
      </c>
      <c r="P76" s="162">
        <v>200</v>
      </c>
      <c r="Q76" s="162">
        <v>50</v>
      </c>
      <c r="R76" s="162">
        <v>170</v>
      </c>
      <c r="S76" s="162">
        <v>60</v>
      </c>
      <c r="T76" s="20">
        <f t="shared" si="4"/>
        <v>2.2999999999999998</v>
      </c>
      <c r="U76" s="71">
        <f t="shared" si="5"/>
        <v>1808.94</v>
      </c>
      <c r="V76" s="71">
        <f t="shared" si="6"/>
        <v>837.13499999999999</v>
      </c>
      <c r="W76" s="71">
        <f t="shared" si="7"/>
        <v>511.07100000000003</v>
      </c>
      <c r="X76" s="71">
        <f t="shared" si="12"/>
        <v>1836.1000000000001</v>
      </c>
      <c r="Y76" s="71">
        <f t="shared" si="8"/>
        <v>774.28499999999997</v>
      </c>
      <c r="Z76" s="71">
        <f t="shared" si="9"/>
        <v>1447.873</v>
      </c>
      <c r="AA76" s="71">
        <f t="shared" si="10"/>
        <v>929.14199999999994</v>
      </c>
      <c r="AB76" s="71">
        <f t="shared" si="13"/>
        <v>8144.5460000000003</v>
      </c>
    </row>
    <row r="77" spans="1:28" x14ac:dyDescent="0.2">
      <c r="A77" s="25">
        <v>55</v>
      </c>
      <c r="B77" s="162"/>
      <c r="C77" s="163"/>
      <c r="D77" s="138">
        <v>3504070010</v>
      </c>
      <c r="E77" s="69" t="s">
        <v>108</v>
      </c>
      <c r="F77" s="139">
        <f t="shared" si="11"/>
        <v>8144.5460000000003</v>
      </c>
      <c r="G77" s="18" t="s">
        <v>7</v>
      </c>
      <c r="H77" s="18">
        <v>32</v>
      </c>
      <c r="I77" s="18"/>
      <c r="J77" s="19">
        <v>3</v>
      </c>
      <c r="K77" s="66"/>
      <c r="L77" s="162">
        <v>150</v>
      </c>
      <c r="M77" s="162">
        <f t="shared" si="3"/>
        <v>146</v>
      </c>
      <c r="N77" s="162">
        <v>39</v>
      </c>
      <c r="O77" s="162">
        <v>2.2000000000000002</v>
      </c>
      <c r="P77" s="162">
        <v>200</v>
      </c>
      <c r="Q77" s="162">
        <v>50</v>
      </c>
      <c r="R77" s="162">
        <v>170</v>
      </c>
      <c r="S77" s="162">
        <v>60</v>
      </c>
      <c r="T77" s="20">
        <f t="shared" si="4"/>
        <v>2.2999999999999998</v>
      </c>
      <c r="U77" s="71">
        <f t="shared" si="5"/>
        <v>1808.94</v>
      </c>
      <c r="V77" s="71">
        <f t="shared" si="6"/>
        <v>837.13499999999999</v>
      </c>
      <c r="W77" s="71">
        <f t="shared" si="7"/>
        <v>511.07100000000003</v>
      </c>
      <c r="X77" s="71">
        <f t="shared" si="12"/>
        <v>1836.1000000000001</v>
      </c>
      <c r="Y77" s="71">
        <f t="shared" si="8"/>
        <v>774.28499999999997</v>
      </c>
      <c r="Z77" s="71">
        <f t="shared" si="9"/>
        <v>1447.873</v>
      </c>
      <c r="AA77" s="71">
        <f t="shared" si="10"/>
        <v>929.14199999999994</v>
      </c>
      <c r="AB77" s="71">
        <f t="shared" si="13"/>
        <v>8144.5460000000003</v>
      </c>
    </row>
    <row r="78" spans="1:28" x14ac:dyDescent="0.2">
      <c r="A78" s="25">
        <v>56</v>
      </c>
      <c r="B78" s="162"/>
      <c r="C78" s="163"/>
      <c r="D78" s="138">
        <v>3504330014</v>
      </c>
      <c r="E78" s="69" t="s">
        <v>341</v>
      </c>
      <c r="F78" s="139">
        <f t="shared" ref="F78" si="44">AB78</f>
        <v>8144.5460000000003</v>
      </c>
      <c r="G78" s="18" t="s">
        <v>27</v>
      </c>
      <c r="H78" s="18">
        <v>32</v>
      </c>
      <c r="I78" s="18"/>
      <c r="J78" s="19">
        <v>3</v>
      </c>
      <c r="K78" s="66"/>
      <c r="L78" s="162">
        <v>150</v>
      </c>
      <c r="M78" s="162">
        <f t="shared" si="3"/>
        <v>146</v>
      </c>
      <c r="N78" s="162">
        <v>39</v>
      </c>
      <c r="O78" s="162">
        <v>2.2000000000000002</v>
      </c>
      <c r="P78" s="162">
        <v>200</v>
      </c>
      <c r="Q78" s="162">
        <v>50</v>
      </c>
      <c r="R78" s="162">
        <v>170</v>
      </c>
      <c r="S78" s="162">
        <v>60</v>
      </c>
      <c r="T78" s="20">
        <f t="shared" ref="T78" si="45">(R78+S78)/100</f>
        <v>2.2999999999999998</v>
      </c>
      <c r="U78" s="71">
        <f t="shared" ref="U78" si="46">L78*M78*$E$3</f>
        <v>1808.94</v>
      </c>
      <c r="V78" s="71">
        <f t="shared" ref="V78" si="47">L78*N78*$E$4</f>
        <v>837.13499999999999</v>
      </c>
      <c r="W78" s="71">
        <f t="shared" ref="W78" si="48">O78*$E$5*L78</f>
        <v>511.07100000000003</v>
      </c>
      <c r="X78" s="71">
        <f t="shared" ref="X78" si="49">P78*$E$6</f>
        <v>1836.1000000000001</v>
      </c>
      <c r="Y78" s="71">
        <f t="shared" ref="Y78" si="50">Q78*$E$9</f>
        <v>774.28499999999997</v>
      </c>
      <c r="Z78" s="71">
        <f t="shared" ref="Z78" si="51">R78*$E$7</f>
        <v>1447.873</v>
      </c>
      <c r="AA78" s="71">
        <f t="shared" ref="AA78" si="52">S78*$E$8</f>
        <v>929.14199999999994</v>
      </c>
      <c r="AB78" s="71">
        <f t="shared" ref="AB78" si="53">SUM(U78:AA78)</f>
        <v>8144.5460000000003</v>
      </c>
    </row>
    <row r="79" spans="1:28" x14ac:dyDescent="0.2">
      <c r="A79" s="25">
        <v>56</v>
      </c>
      <c r="B79" s="162"/>
      <c r="C79" s="163"/>
      <c r="D79" s="138">
        <v>3504050010</v>
      </c>
      <c r="E79" s="69" t="s">
        <v>109</v>
      </c>
      <c r="F79" s="139">
        <f t="shared" si="11"/>
        <v>8144.5460000000003</v>
      </c>
      <c r="G79" s="18" t="s">
        <v>7</v>
      </c>
      <c r="H79" s="18">
        <v>32</v>
      </c>
      <c r="I79" s="18"/>
      <c r="J79" s="19">
        <v>3</v>
      </c>
      <c r="K79" s="66"/>
      <c r="L79" s="162">
        <v>150</v>
      </c>
      <c r="M79" s="162">
        <f t="shared" si="3"/>
        <v>146</v>
      </c>
      <c r="N79" s="162">
        <v>39</v>
      </c>
      <c r="O79" s="162">
        <v>2.2000000000000002</v>
      </c>
      <c r="P79" s="162">
        <v>200</v>
      </c>
      <c r="Q79" s="162">
        <v>50</v>
      </c>
      <c r="R79" s="162">
        <v>170</v>
      </c>
      <c r="S79" s="162">
        <v>60</v>
      </c>
      <c r="T79" s="20">
        <f t="shared" si="4"/>
        <v>2.2999999999999998</v>
      </c>
      <c r="U79" s="71">
        <f t="shared" si="5"/>
        <v>1808.94</v>
      </c>
      <c r="V79" s="71">
        <f t="shared" si="6"/>
        <v>837.13499999999999</v>
      </c>
      <c r="W79" s="71">
        <f t="shared" si="7"/>
        <v>511.07100000000003</v>
      </c>
      <c r="X79" s="71">
        <f t="shared" si="12"/>
        <v>1836.1000000000001</v>
      </c>
      <c r="Y79" s="71">
        <f t="shared" si="8"/>
        <v>774.28499999999997</v>
      </c>
      <c r="Z79" s="71">
        <f t="shared" si="9"/>
        <v>1447.873</v>
      </c>
      <c r="AA79" s="71">
        <f t="shared" si="10"/>
        <v>929.14199999999994</v>
      </c>
      <c r="AB79" s="71">
        <f t="shared" si="13"/>
        <v>8144.5460000000003</v>
      </c>
    </row>
    <row r="80" spans="1:28" x14ac:dyDescent="0.2">
      <c r="A80" s="25">
        <v>57</v>
      </c>
      <c r="B80" s="162">
        <v>3701</v>
      </c>
      <c r="C80" s="163">
        <v>0</v>
      </c>
      <c r="D80" s="17">
        <v>3701000000</v>
      </c>
      <c r="E80" s="37" t="s">
        <v>110</v>
      </c>
      <c r="F80" s="38">
        <f t="shared" si="11"/>
        <v>7819.3509999999997</v>
      </c>
      <c r="G80" s="18"/>
      <c r="H80" s="18"/>
      <c r="I80" s="18"/>
      <c r="J80" s="19"/>
      <c r="K80" s="66"/>
      <c r="L80" s="162">
        <v>150</v>
      </c>
      <c r="M80" s="162">
        <f t="shared" si="3"/>
        <v>146</v>
      </c>
      <c r="N80" s="162">
        <v>39</v>
      </c>
      <c r="O80" s="162">
        <v>2.2000000000000002</v>
      </c>
      <c r="P80" s="162">
        <v>200</v>
      </c>
      <c r="Q80" s="162">
        <v>50</v>
      </c>
      <c r="R80" s="162">
        <v>150</v>
      </c>
      <c r="S80" s="162">
        <v>50</v>
      </c>
      <c r="T80" s="20">
        <f t="shared" si="4"/>
        <v>2</v>
      </c>
      <c r="U80" s="71">
        <f t="shared" si="5"/>
        <v>1808.94</v>
      </c>
      <c r="V80" s="71">
        <f t="shared" si="6"/>
        <v>837.13499999999999</v>
      </c>
      <c r="W80" s="71">
        <f t="shared" si="7"/>
        <v>511.07100000000003</v>
      </c>
      <c r="X80" s="71">
        <f t="shared" si="12"/>
        <v>1836.1000000000001</v>
      </c>
      <c r="Y80" s="71">
        <f t="shared" si="8"/>
        <v>774.28499999999997</v>
      </c>
      <c r="Z80" s="71">
        <f t="shared" si="9"/>
        <v>1277.5349999999999</v>
      </c>
      <c r="AA80" s="71">
        <f t="shared" si="10"/>
        <v>774.28499999999997</v>
      </c>
      <c r="AB80" s="71">
        <f t="shared" si="13"/>
        <v>7819.3509999999997</v>
      </c>
    </row>
    <row r="81" spans="1:28" x14ac:dyDescent="0.2">
      <c r="A81" s="25">
        <v>58</v>
      </c>
      <c r="B81" s="162"/>
      <c r="C81" s="163"/>
      <c r="D81" s="138">
        <v>3701060010</v>
      </c>
      <c r="E81" s="69" t="s">
        <v>111</v>
      </c>
      <c r="F81" s="139">
        <f t="shared" si="11"/>
        <v>7819.3509999999997</v>
      </c>
      <c r="G81" s="18" t="s">
        <v>4</v>
      </c>
      <c r="H81" s="18">
        <v>25</v>
      </c>
      <c r="I81" s="18"/>
      <c r="J81" s="19">
        <v>1</v>
      </c>
      <c r="K81" s="66"/>
      <c r="L81" s="162">
        <v>150</v>
      </c>
      <c r="M81" s="162">
        <f t="shared" si="3"/>
        <v>146</v>
      </c>
      <c r="N81" s="162">
        <v>39</v>
      </c>
      <c r="O81" s="162">
        <v>2.2000000000000002</v>
      </c>
      <c r="P81" s="162">
        <v>200</v>
      </c>
      <c r="Q81" s="162">
        <v>50</v>
      </c>
      <c r="R81" s="162">
        <v>150</v>
      </c>
      <c r="S81" s="162">
        <v>50</v>
      </c>
      <c r="T81" s="20">
        <f t="shared" si="4"/>
        <v>2</v>
      </c>
      <c r="U81" s="71">
        <f t="shared" si="5"/>
        <v>1808.94</v>
      </c>
      <c r="V81" s="71">
        <f t="shared" si="6"/>
        <v>837.13499999999999</v>
      </c>
      <c r="W81" s="71">
        <f t="shared" si="7"/>
        <v>511.07100000000003</v>
      </c>
      <c r="X81" s="71">
        <f t="shared" si="12"/>
        <v>1836.1000000000001</v>
      </c>
      <c r="Y81" s="71">
        <f t="shared" si="8"/>
        <v>774.28499999999997</v>
      </c>
      <c r="Z81" s="71">
        <f t="shared" si="9"/>
        <v>1277.5349999999999</v>
      </c>
      <c r="AA81" s="71">
        <f t="shared" si="10"/>
        <v>774.28499999999997</v>
      </c>
      <c r="AB81" s="71">
        <f t="shared" si="13"/>
        <v>7819.3509999999997</v>
      </c>
    </row>
    <row r="82" spans="1:28" x14ac:dyDescent="0.2">
      <c r="A82" s="25">
        <v>59</v>
      </c>
      <c r="B82" s="162"/>
      <c r="C82" s="163"/>
      <c r="D82" s="138">
        <v>3701070010</v>
      </c>
      <c r="E82" s="69" t="s">
        <v>112</v>
      </c>
      <c r="F82" s="139">
        <f t="shared" si="11"/>
        <v>7819.3509999999997</v>
      </c>
      <c r="G82" s="18" t="s">
        <v>21</v>
      </c>
      <c r="H82" s="18">
        <v>30</v>
      </c>
      <c r="I82" s="18"/>
      <c r="J82" s="19">
        <v>2</v>
      </c>
      <c r="K82" s="66"/>
      <c r="L82" s="162">
        <v>150</v>
      </c>
      <c r="M82" s="162">
        <f t="shared" si="3"/>
        <v>146</v>
      </c>
      <c r="N82" s="162">
        <v>39</v>
      </c>
      <c r="O82" s="162">
        <v>2.2000000000000002</v>
      </c>
      <c r="P82" s="162">
        <v>200</v>
      </c>
      <c r="Q82" s="162">
        <v>50</v>
      </c>
      <c r="R82" s="162">
        <v>150</v>
      </c>
      <c r="S82" s="162">
        <v>50</v>
      </c>
      <c r="T82" s="20">
        <f t="shared" si="4"/>
        <v>2</v>
      </c>
      <c r="U82" s="71">
        <f t="shared" si="5"/>
        <v>1808.94</v>
      </c>
      <c r="V82" s="71">
        <f t="shared" si="6"/>
        <v>837.13499999999999</v>
      </c>
      <c r="W82" s="71">
        <f t="shared" si="7"/>
        <v>511.07100000000003</v>
      </c>
      <c r="X82" s="71">
        <f t="shared" si="12"/>
        <v>1836.1000000000001</v>
      </c>
      <c r="Y82" s="71">
        <f t="shared" si="8"/>
        <v>774.28499999999997</v>
      </c>
      <c r="Z82" s="71">
        <f t="shared" si="9"/>
        <v>1277.5349999999999</v>
      </c>
      <c r="AA82" s="71">
        <f t="shared" si="10"/>
        <v>774.28499999999997</v>
      </c>
      <c r="AB82" s="71">
        <f t="shared" si="13"/>
        <v>7819.3509999999997</v>
      </c>
    </row>
    <row r="83" spans="1:28" x14ac:dyDescent="0.2">
      <c r="A83" s="25">
        <v>60</v>
      </c>
      <c r="B83" s="162"/>
      <c r="C83" s="163"/>
      <c r="D83" s="138">
        <v>3701210017</v>
      </c>
      <c r="E83" s="69" t="s">
        <v>113</v>
      </c>
      <c r="F83" s="139">
        <f t="shared" si="11"/>
        <v>7819.3509999999997</v>
      </c>
      <c r="G83" s="18" t="s">
        <v>24</v>
      </c>
      <c r="H83" s="18">
        <v>30</v>
      </c>
      <c r="I83" s="18"/>
      <c r="J83" s="19">
        <v>6</v>
      </c>
      <c r="K83" s="66"/>
      <c r="L83" s="162">
        <v>150</v>
      </c>
      <c r="M83" s="162">
        <f t="shared" si="3"/>
        <v>146</v>
      </c>
      <c r="N83" s="162">
        <v>39</v>
      </c>
      <c r="O83" s="162">
        <v>2.2000000000000002</v>
      </c>
      <c r="P83" s="162">
        <v>200</v>
      </c>
      <c r="Q83" s="162">
        <v>50</v>
      </c>
      <c r="R83" s="162">
        <v>150</v>
      </c>
      <c r="S83" s="162">
        <v>50</v>
      </c>
      <c r="T83" s="20">
        <f t="shared" si="4"/>
        <v>2</v>
      </c>
      <c r="U83" s="71">
        <f t="shared" si="5"/>
        <v>1808.94</v>
      </c>
      <c r="V83" s="71">
        <f t="shared" si="6"/>
        <v>837.13499999999999</v>
      </c>
      <c r="W83" s="71">
        <f t="shared" si="7"/>
        <v>511.07100000000003</v>
      </c>
      <c r="X83" s="71">
        <f t="shared" si="12"/>
        <v>1836.1000000000001</v>
      </c>
      <c r="Y83" s="71">
        <f t="shared" si="8"/>
        <v>774.28499999999997</v>
      </c>
      <c r="Z83" s="71">
        <f t="shared" si="9"/>
        <v>1277.5349999999999</v>
      </c>
      <c r="AA83" s="71">
        <f t="shared" si="10"/>
        <v>774.28499999999997</v>
      </c>
      <c r="AB83" s="71">
        <f t="shared" si="13"/>
        <v>7819.3509999999997</v>
      </c>
    </row>
    <row r="84" spans="1:28" x14ac:dyDescent="0.2">
      <c r="A84" s="25">
        <v>61</v>
      </c>
      <c r="B84" s="162"/>
      <c r="C84" s="163"/>
      <c r="D84" s="138">
        <v>3701220017</v>
      </c>
      <c r="E84" s="69" t="s">
        <v>114</v>
      </c>
      <c r="F84" s="139">
        <f t="shared" si="11"/>
        <v>7819.3509999999997</v>
      </c>
      <c r="G84" s="18" t="s">
        <v>24</v>
      </c>
      <c r="H84" s="18">
        <v>30</v>
      </c>
      <c r="I84" s="18"/>
      <c r="J84" s="19">
        <v>6</v>
      </c>
      <c r="K84" s="66"/>
      <c r="L84" s="162">
        <v>150</v>
      </c>
      <c r="M84" s="162">
        <f t="shared" si="3"/>
        <v>146</v>
      </c>
      <c r="N84" s="162">
        <v>39</v>
      </c>
      <c r="O84" s="162">
        <v>2.2000000000000002</v>
      </c>
      <c r="P84" s="162">
        <v>200</v>
      </c>
      <c r="Q84" s="162">
        <v>50</v>
      </c>
      <c r="R84" s="162">
        <v>150</v>
      </c>
      <c r="S84" s="162">
        <v>50</v>
      </c>
      <c r="T84" s="20">
        <f t="shared" si="4"/>
        <v>2</v>
      </c>
      <c r="U84" s="71">
        <f t="shared" si="5"/>
        <v>1808.94</v>
      </c>
      <c r="V84" s="71">
        <f t="shared" si="6"/>
        <v>837.13499999999999</v>
      </c>
      <c r="W84" s="71">
        <f t="shared" si="7"/>
        <v>511.07100000000003</v>
      </c>
      <c r="X84" s="71">
        <f t="shared" si="12"/>
        <v>1836.1000000000001</v>
      </c>
      <c r="Y84" s="71">
        <f t="shared" si="8"/>
        <v>774.28499999999997</v>
      </c>
      <c r="Z84" s="71">
        <f t="shared" si="9"/>
        <v>1277.5349999999999</v>
      </c>
      <c r="AA84" s="71">
        <f t="shared" si="10"/>
        <v>774.28499999999997</v>
      </c>
      <c r="AB84" s="71">
        <f t="shared" si="13"/>
        <v>7819.3509999999997</v>
      </c>
    </row>
    <row r="85" spans="1:28" x14ac:dyDescent="0.2">
      <c r="A85" s="25">
        <v>62</v>
      </c>
      <c r="B85" s="162"/>
      <c r="C85" s="163"/>
      <c r="D85" s="138">
        <v>3701090010</v>
      </c>
      <c r="E85" s="69" t="s">
        <v>115</v>
      </c>
      <c r="F85" s="139">
        <f t="shared" si="11"/>
        <v>7819.3509999999997</v>
      </c>
      <c r="G85" s="18" t="s">
        <v>7</v>
      </c>
      <c r="H85" s="18">
        <v>32</v>
      </c>
      <c r="I85" s="18"/>
      <c r="J85" s="19">
        <v>3</v>
      </c>
      <c r="K85" s="66"/>
      <c r="L85" s="162">
        <v>150</v>
      </c>
      <c r="M85" s="162">
        <f t="shared" si="3"/>
        <v>146</v>
      </c>
      <c r="N85" s="162">
        <v>39</v>
      </c>
      <c r="O85" s="162">
        <v>2.2000000000000002</v>
      </c>
      <c r="P85" s="162">
        <v>200</v>
      </c>
      <c r="Q85" s="162">
        <v>50</v>
      </c>
      <c r="R85" s="162">
        <v>150</v>
      </c>
      <c r="S85" s="162">
        <v>50</v>
      </c>
      <c r="T85" s="20">
        <f t="shared" si="4"/>
        <v>2</v>
      </c>
      <c r="U85" s="71">
        <f t="shared" si="5"/>
        <v>1808.94</v>
      </c>
      <c r="V85" s="71">
        <f t="shared" si="6"/>
        <v>837.13499999999999</v>
      </c>
      <c r="W85" s="71">
        <f t="shared" si="7"/>
        <v>511.07100000000003</v>
      </c>
      <c r="X85" s="71">
        <f t="shared" si="12"/>
        <v>1836.1000000000001</v>
      </c>
      <c r="Y85" s="71">
        <f t="shared" si="8"/>
        <v>774.28499999999997</v>
      </c>
      <c r="Z85" s="71">
        <f t="shared" si="9"/>
        <v>1277.5349999999999</v>
      </c>
      <c r="AA85" s="71">
        <f t="shared" si="10"/>
        <v>774.28499999999997</v>
      </c>
      <c r="AB85" s="71">
        <f t="shared" si="13"/>
        <v>7819.3509999999997</v>
      </c>
    </row>
    <row r="86" spans="1:28" x14ac:dyDescent="0.2">
      <c r="A86" s="25">
        <v>63</v>
      </c>
      <c r="B86" s="162"/>
      <c r="C86" s="163"/>
      <c r="D86" s="138">
        <v>3701090014</v>
      </c>
      <c r="E86" s="69" t="s">
        <v>116</v>
      </c>
      <c r="F86" s="139">
        <f t="shared" si="11"/>
        <v>7819.3509999999997</v>
      </c>
      <c r="G86" s="18" t="s">
        <v>27</v>
      </c>
      <c r="H86" s="18">
        <v>32</v>
      </c>
      <c r="I86" s="18"/>
      <c r="J86" s="19">
        <v>4</v>
      </c>
      <c r="K86" s="66"/>
      <c r="L86" s="162">
        <v>150</v>
      </c>
      <c r="M86" s="162">
        <f t="shared" si="3"/>
        <v>146</v>
      </c>
      <c r="N86" s="162">
        <v>39</v>
      </c>
      <c r="O86" s="162">
        <v>2.2000000000000002</v>
      </c>
      <c r="P86" s="162">
        <v>200</v>
      </c>
      <c r="Q86" s="162">
        <v>50</v>
      </c>
      <c r="R86" s="162">
        <v>150</v>
      </c>
      <c r="S86" s="162">
        <v>50</v>
      </c>
      <c r="T86" s="20">
        <f t="shared" si="4"/>
        <v>2</v>
      </c>
      <c r="U86" s="71">
        <f t="shared" si="5"/>
        <v>1808.94</v>
      </c>
      <c r="V86" s="71">
        <f t="shared" si="6"/>
        <v>837.13499999999999</v>
      </c>
      <c r="W86" s="71">
        <f t="shared" si="7"/>
        <v>511.07100000000003</v>
      </c>
      <c r="X86" s="71">
        <f t="shared" si="12"/>
        <v>1836.1000000000001</v>
      </c>
      <c r="Y86" s="71">
        <f t="shared" si="8"/>
        <v>774.28499999999997</v>
      </c>
      <c r="Z86" s="71">
        <f t="shared" si="9"/>
        <v>1277.5349999999999</v>
      </c>
      <c r="AA86" s="71">
        <f t="shared" si="10"/>
        <v>774.28499999999997</v>
      </c>
      <c r="AB86" s="71">
        <f t="shared" si="13"/>
        <v>7819.3509999999997</v>
      </c>
    </row>
    <row r="87" spans="1:28" x14ac:dyDescent="0.2">
      <c r="A87" s="25">
        <v>64</v>
      </c>
      <c r="B87" s="162"/>
      <c r="C87" s="163"/>
      <c r="D87" s="138">
        <v>3701310010</v>
      </c>
      <c r="E87" s="69" t="s">
        <v>117</v>
      </c>
      <c r="F87" s="139">
        <f t="shared" si="11"/>
        <v>7819.3509999999997</v>
      </c>
      <c r="G87" s="18" t="s">
        <v>26</v>
      </c>
      <c r="H87" s="18">
        <v>30</v>
      </c>
      <c r="I87" s="18"/>
      <c r="J87" s="19">
        <v>13</v>
      </c>
      <c r="K87" s="66"/>
      <c r="L87" s="162">
        <v>150</v>
      </c>
      <c r="M87" s="162">
        <f t="shared" si="3"/>
        <v>146</v>
      </c>
      <c r="N87" s="162">
        <v>39</v>
      </c>
      <c r="O87" s="162">
        <v>2.2000000000000002</v>
      </c>
      <c r="P87" s="162">
        <v>200</v>
      </c>
      <c r="Q87" s="162">
        <v>50</v>
      </c>
      <c r="R87" s="162">
        <v>150</v>
      </c>
      <c r="S87" s="162">
        <v>50</v>
      </c>
      <c r="T87" s="20">
        <f t="shared" si="4"/>
        <v>2</v>
      </c>
      <c r="U87" s="71">
        <f t="shared" si="5"/>
        <v>1808.94</v>
      </c>
      <c r="V87" s="71">
        <f t="shared" si="6"/>
        <v>837.13499999999999</v>
      </c>
      <c r="W87" s="71">
        <f t="shared" si="7"/>
        <v>511.07100000000003</v>
      </c>
      <c r="X87" s="71">
        <f t="shared" si="12"/>
        <v>1836.1000000000001</v>
      </c>
      <c r="Y87" s="71">
        <f t="shared" si="8"/>
        <v>774.28499999999997</v>
      </c>
      <c r="Z87" s="71">
        <f t="shared" si="9"/>
        <v>1277.5349999999999</v>
      </c>
      <c r="AA87" s="71">
        <f t="shared" si="10"/>
        <v>774.28499999999997</v>
      </c>
      <c r="AB87" s="71">
        <f t="shared" si="13"/>
        <v>7819.3509999999997</v>
      </c>
    </row>
    <row r="88" spans="1:28" x14ac:dyDescent="0.2">
      <c r="A88" s="25">
        <v>65</v>
      </c>
      <c r="B88" s="162"/>
      <c r="C88" s="163"/>
      <c r="D88" s="138">
        <v>3701320010</v>
      </c>
      <c r="E88" s="69" t="s">
        <v>118</v>
      </c>
      <c r="F88" s="139">
        <f t="shared" si="11"/>
        <v>7819.3509999999997</v>
      </c>
      <c r="G88" s="18" t="s">
        <v>26</v>
      </c>
      <c r="H88" s="18">
        <v>30</v>
      </c>
      <c r="I88" s="18"/>
      <c r="J88" s="19">
        <v>13</v>
      </c>
      <c r="K88" s="66"/>
      <c r="L88" s="162">
        <v>150</v>
      </c>
      <c r="M88" s="162">
        <f t="shared" ref="M88:M119" si="54">$G$3</f>
        <v>146</v>
      </c>
      <c r="N88" s="162">
        <v>39</v>
      </c>
      <c r="O88" s="162">
        <v>2.2000000000000002</v>
      </c>
      <c r="P88" s="162">
        <v>200</v>
      </c>
      <c r="Q88" s="162">
        <v>50</v>
      </c>
      <c r="R88" s="162">
        <v>150</v>
      </c>
      <c r="S88" s="162">
        <v>50</v>
      </c>
      <c r="T88" s="20">
        <f t="shared" ref="T88:T118" si="55">(R88+S88)/100</f>
        <v>2</v>
      </c>
      <c r="U88" s="71">
        <f t="shared" ref="U88:U94" si="56">L88*M88*$E$3</f>
        <v>1808.94</v>
      </c>
      <c r="V88" s="71">
        <f t="shared" ref="V88:V94" si="57">L88*N88*$E$4</f>
        <v>837.13499999999999</v>
      </c>
      <c r="W88" s="71">
        <f t="shared" ref="W88:W94" si="58">O88*$E$5*L88</f>
        <v>511.07100000000003</v>
      </c>
      <c r="X88" s="71">
        <f t="shared" ref="X88:X94" si="59">P88*$E$6</f>
        <v>1836.1000000000001</v>
      </c>
      <c r="Y88" s="71">
        <f t="shared" ref="Y88:Y94" si="60">Q88*$E$9</f>
        <v>774.28499999999997</v>
      </c>
      <c r="Z88" s="71">
        <f t="shared" ref="Z88:Z94" si="61">R88*$E$7</f>
        <v>1277.5349999999999</v>
      </c>
      <c r="AA88" s="71">
        <f t="shared" ref="AA88:AA94" si="62">S88*$E$8</f>
        <v>774.28499999999997</v>
      </c>
      <c r="AB88" s="71">
        <f t="shared" ref="AB88:AB94" si="63">SUM(U88:AA88)</f>
        <v>7819.3509999999997</v>
      </c>
    </row>
    <row r="89" spans="1:28" x14ac:dyDescent="0.2">
      <c r="A89" s="25">
        <v>66</v>
      </c>
      <c r="B89" s="162">
        <v>3801</v>
      </c>
      <c r="C89" s="163">
        <v>0</v>
      </c>
      <c r="D89" s="17">
        <v>3801000000</v>
      </c>
      <c r="E89" s="37" t="s">
        <v>119</v>
      </c>
      <c r="F89" s="38">
        <f t="shared" ref="F89:F160" si="64">AB89</f>
        <v>7478.6749999999993</v>
      </c>
      <c r="G89" s="18"/>
      <c r="H89" s="18"/>
      <c r="I89" s="18"/>
      <c r="J89" s="19"/>
      <c r="K89" s="66"/>
      <c r="L89" s="162">
        <v>150</v>
      </c>
      <c r="M89" s="162">
        <f t="shared" si="54"/>
        <v>146</v>
      </c>
      <c r="N89" s="162">
        <v>39</v>
      </c>
      <c r="O89" s="162">
        <v>2.2000000000000002</v>
      </c>
      <c r="P89" s="162">
        <v>200</v>
      </c>
      <c r="Q89" s="162">
        <v>50</v>
      </c>
      <c r="R89" s="162">
        <v>110</v>
      </c>
      <c r="S89" s="162">
        <v>50</v>
      </c>
      <c r="T89" s="20">
        <f t="shared" si="55"/>
        <v>1.6</v>
      </c>
      <c r="U89" s="71">
        <f t="shared" si="56"/>
        <v>1808.94</v>
      </c>
      <c r="V89" s="71">
        <f t="shared" si="57"/>
        <v>837.13499999999999</v>
      </c>
      <c r="W89" s="71">
        <f t="shared" si="58"/>
        <v>511.07100000000003</v>
      </c>
      <c r="X89" s="71">
        <f t="shared" si="59"/>
        <v>1836.1000000000001</v>
      </c>
      <c r="Y89" s="71">
        <f t="shared" si="60"/>
        <v>774.28499999999997</v>
      </c>
      <c r="Z89" s="71">
        <f t="shared" si="61"/>
        <v>936.85899999999992</v>
      </c>
      <c r="AA89" s="71">
        <f t="shared" si="62"/>
        <v>774.28499999999997</v>
      </c>
      <c r="AB89" s="71">
        <f t="shared" si="63"/>
        <v>7478.6749999999993</v>
      </c>
    </row>
    <row r="90" spans="1:28" x14ac:dyDescent="0.2">
      <c r="A90" s="25">
        <v>67</v>
      </c>
      <c r="B90" s="162"/>
      <c r="C90" s="163"/>
      <c r="D90" s="138">
        <v>3801070010</v>
      </c>
      <c r="E90" s="69" t="s">
        <v>120</v>
      </c>
      <c r="F90" s="139">
        <f t="shared" si="64"/>
        <v>7478.6749999999993</v>
      </c>
      <c r="G90" s="18" t="s">
        <v>4</v>
      </c>
      <c r="H90" s="18">
        <v>25</v>
      </c>
      <c r="I90" s="18"/>
      <c r="J90" s="19">
        <v>1</v>
      </c>
      <c r="K90" s="66"/>
      <c r="L90" s="162">
        <v>150</v>
      </c>
      <c r="M90" s="162">
        <f t="shared" si="54"/>
        <v>146</v>
      </c>
      <c r="N90" s="162">
        <v>39</v>
      </c>
      <c r="O90" s="162">
        <v>2.2000000000000002</v>
      </c>
      <c r="P90" s="162">
        <v>200</v>
      </c>
      <c r="Q90" s="162">
        <v>50</v>
      </c>
      <c r="R90" s="162">
        <v>110</v>
      </c>
      <c r="S90" s="162">
        <v>50</v>
      </c>
      <c r="T90" s="20">
        <f t="shared" si="55"/>
        <v>1.6</v>
      </c>
      <c r="U90" s="71">
        <f t="shared" si="56"/>
        <v>1808.94</v>
      </c>
      <c r="V90" s="71">
        <f t="shared" si="57"/>
        <v>837.13499999999999</v>
      </c>
      <c r="W90" s="71">
        <f t="shared" si="58"/>
        <v>511.07100000000003</v>
      </c>
      <c r="X90" s="71">
        <f t="shared" si="59"/>
        <v>1836.1000000000001</v>
      </c>
      <c r="Y90" s="71">
        <f t="shared" si="60"/>
        <v>774.28499999999997</v>
      </c>
      <c r="Z90" s="71">
        <f t="shared" si="61"/>
        <v>936.85899999999992</v>
      </c>
      <c r="AA90" s="71">
        <f t="shared" si="62"/>
        <v>774.28499999999997</v>
      </c>
      <c r="AB90" s="71">
        <f t="shared" si="63"/>
        <v>7478.6749999999993</v>
      </c>
    </row>
    <row r="91" spans="1:28" x14ac:dyDescent="0.2">
      <c r="A91" s="25">
        <v>68</v>
      </c>
      <c r="B91" s="162"/>
      <c r="C91" s="163"/>
      <c r="D91" s="138">
        <v>3801080010</v>
      </c>
      <c r="E91" s="69" t="s">
        <v>121</v>
      </c>
      <c r="F91" s="139">
        <f t="shared" si="64"/>
        <v>7478.6749999999993</v>
      </c>
      <c r="G91" s="18" t="s">
        <v>4</v>
      </c>
      <c r="H91" s="18">
        <v>25</v>
      </c>
      <c r="I91" s="18"/>
      <c r="J91" s="19">
        <v>1</v>
      </c>
      <c r="K91" s="66"/>
      <c r="L91" s="162">
        <v>150</v>
      </c>
      <c r="M91" s="162">
        <f t="shared" si="54"/>
        <v>146</v>
      </c>
      <c r="N91" s="162">
        <v>39</v>
      </c>
      <c r="O91" s="162">
        <v>2.2000000000000002</v>
      </c>
      <c r="P91" s="162">
        <v>200</v>
      </c>
      <c r="Q91" s="162">
        <v>50</v>
      </c>
      <c r="R91" s="162">
        <v>110</v>
      </c>
      <c r="S91" s="162">
        <v>50</v>
      </c>
      <c r="T91" s="20">
        <f t="shared" si="55"/>
        <v>1.6</v>
      </c>
      <c r="U91" s="71">
        <f t="shared" si="56"/>
        <v>1808.94</v>
      </c>
      <c r="V91" s="71">
        <f t="shared" si="57"/>
        <v>837.13499999999999</v>
      </c>
      <c r="W91" s="71">
        <f t="shared" si="58"/>
        <v>511.07100000000003</v>
      </c>
      <c r="X91" s="71">
        <f t="shared" si="59"/>
        <v>1836.1000000000001</v>
      </c>
      <c r="Y91" s="71">
        <f t="shared" si="60"/>
        <v>774.28499999999997</v>
      </c>
      <c r="Z91" s="71">
        <f t="shared" si="61"/>
        <v>936.85899999999992</v>
      </c>
      <c r="AA91" s="71">
        <f t="shared" si="62"/>
        <v>774.28499999999997</v>
      </c>
      <c r="AB91" s="71">
        <f t="shared" si="63"/>
        <v>7478.6749999999993</v>
      </c>
    </row>
    <row r="92" spans="1:28" x14ac:dyDescent="0.2">
      <c r="A92" s="25">
        <v>69</v>
      </c>
      <c r="B92" s="162"/>
      <c r="C92" s="163"/>
      <c r="D92" s="138">
        <v>3801090010</v>
      </c>
      <c r="E92" s="69" t="s">
        <v>122</v>
      </c>
      <c r="F92" s="139">
        <f t="shared" si="64"/>
        <v>7478.6749999999993</v>
      </c>
      <c r="G92" s="18" t="s">
        <v>4</v>
      </c>
      <c r="H92" s="18">
        <v>25</v>
      </c>
      <c r="I92" s="18"/>
      <c r="J92" s="19">
        <v>1</v>
      </c>
      <c r="K92" s="66"/>
      <c r="L92" s="162">
        <v>150</v>
      </c>
      <c r="M92" s="162">
        <f t="shared" si="54"/>
        <v>146</v>
      </c>
      <c r="N92" s="162">
        <v>39</v>
      </c>
      <c r="O92" s="162">
        <v>2.2000000000000002</v>
      </c>
      <c r="P92" s="162">
        <v>200</v>
      </c>
      <c r="Q92" s="162">
        <v>50</v>
      </c>
      <c r="R92" s="162">
        <v>110</v>
      </c>
      <c r="S92" s="162">
        <v>50</v>
      </c>
      <c r="T92" s="20">
        <f t="shared" si="55"/>
        <v>1.6</v>
      </c>
      <c r="U92" s="71">
        <f t="shared" si="56"/>
        <v>1808.94</v>
      </c>
      <c r="V92" s="71">
        <f t="shared" si="57"/>
        <v>837.13499999999999</v>
      </c>
      <c r="W92" s="71">
        <f t="shared" si="58"/>
        <v>511.07100000000003</v>
      </c>
      <c r="X92" s="71">
        <f t="shared" si="59"/>
        <v>1836.1000000000001</v>
      </c>
      <c r="Y92" s="71">
        <f t="shared" si="60"/>
        <v>774.28499999999997</v>
      </c>
      <c r="Z92" s="71">
        <f t="shared" si="61"/>
        <v>936.85899999999992</v>
      </c>
      <c r="AA92" s="71">
        <f t="shared" si="62"/>
        <v>774.28499999999997</v>
      </c>
      <c r="AB92" s="71">
        <f t="shared" si="63"/>
        <v>7478.6749999999993</v>
      </c>
    </row>
    <row r="93" spans="1:28" x14ac:dyDescent="0.2">
      <c r="A93" s="25">
        <v>70</v>
      </c>
      <c r="B93" s="162"/>
      <c r="C93" s="163"/>
      <c r="D93" s="138">
        <v>3801110010</v>
      </c>
      <c r="E93" s="69" t="s">
        <v>123</v>
      </c>
      <c r="F93" s="139">
        <f t="shared" si="64"/>
        <v>7478.6749999999993</v>
      </c>
      <c r="G93" s="18" t="s">
        <v>21</v>
      </c>
      <c r="H93" s="18">
        <v>30</v>
      </c>
      <c r="I93" s="18"/>
      <c r="J93" s="19">
        <v>2</v>
      </c>
      <c r="K93" s="66"/>
      <c r="L93" s="162">
        <v>150</v>
      </c>
      <c r="M93" s="162">
        <f t="shared" si="54"/>
        <v>146</v>
      </c>
      <c r="N93" s="162">
        <v>39</v>
      </c>
      <c r="O93" s="162">
        <v>2.2000000000000002</v>
      </c>
      <c r="P93" s="162">
        <v>200</v>
      </c>
      <c r="Q93" s="162">
        <v>50</v>
      </c>
      <c r="R93" s="162">
        <v>110</v>
      </c>
      <c r="S93" s="162">
        <v>50</v>
      </c>
      <c r="T93" s="20">
        <f t="shared" si="55"/>
        <v>1.6</v>
      </c>
      <c r="U93" s="71">
        <f t="shared" si="56"/>
        <v>1808.94</v>
      </c>
      <c r="V93" s="71">
        <f t="shared" si="57"/>
        <v>837.13499999999999</v>
      </c>
      <c r="W93" s="71">
        <f t="shared" si="58"/>
        <v>511.07100000000003</v>
      </c>
      <c r="X93" s="71">
        <f t="shared" si="59"/>
        <v>1836.1000000000001</v>
      </c>
      <c r="Y93" s="71">
        <f t="shared" si="60"/>
        <v>774.28499999999997</v>
      </c>
      <c r="Z93" s="71">
        <f t="shared" si="61"/>
        <v>936.85899999999992</v>
      </c>
      <c r="AA93" s="71">
        <f t="shared" si="62"/>
        <v>774.28499999999997</v>
      </c>
      <c r="AB93" s="71">
        <f t="shared" si="63"/>
        <v>7478.6749999999993</v>
      </c>
    </row>
    <row r="94" spans="1:28" x14ac:dyDescent="0.2">
      <c r="A94" s="25">
        <v>71</v>
      </c>
      <c r="B94" s="162"/>
      <c r="C94" s="163"/>
      <c r="D94" s="138">
        <v>3801210017</v>
      </c>
      <c r="E94" s="69" t="s">
        <v>124</v>
      </c>
      <c r="F94" s="139">
        <f t="shared" si="64"/>
        <v>7478.6749999999993</v>
      </c>
      <c r="G94" s="18" t="s">
        <v>24</v>
      </c>
      <c r="H94" s="18">
        <v>30</v>
      </c>
      <c r="I94" s="18"/>
      <c r="J94" s="19">
        <v>6</v>
      </c>
      <c r="K94" s="66"/>
      <c r="L94" s="162">
        <v>150</v>
      </c>
      <c r="M94" s="162">
        <f t="shared" si="54"/>
        <v>146</v>
      </c>
      <c r="N94" s="162">
        <v>39</v>
      </c>
      <c r="O94" s="162">
        <v>2.2000000000000002</v>
      </c>
      <c r="P94" s="162">
        <v>200</v>
      </c>
      <c r="Q94" s="162">
        <v>50</v>
      </c>
      <c r="R94" s="162">
        <v>110</v>
      </c>
      <c r="S94" s="162">
        <v>50</v>
      </c>
      <c r="T94" s="20">
        <f t="shared" si="55"/>
        <v>1.6</v>
      </c>
      <c r="U94" s="71">
        <f t="shared" si="56"/>
        <v>1808.94</v>
      </c>
      <c r="V94" s="71">
        <f t="shared" si="57"/>
        <v>837.13499999999999</v>
      </c>
      <c r="W94" s="71">
        <f t="shared" si="58"/>
        <v>511.07100000000003</v>
      </c>
      <c r="X94" s="71">
        <f t="shared" si="59"/>
        <v>1836.1000000000001</v>
      </c>
      <c r="Y94" s="71">
        <f t="shared" si="60"/>
        <v>774.28499999999997</v>
      </c>
      <c r="Z94" s="71">
        <f t="shared" si="61"/>
        <v>936.85899999999992</v>
      </c>
      <c r="AA94" s="71">
        <f t="shared" si="62"/>
        <v>774.28499999999997</v>
      </c>
      <c r="AB94" s="71">
        <f t="shared" si="63"/>
        <v>7478.6749999999993</v>
      </c>
    </row>
    <row r="95" spans="1:28" x14ac:dyDescent="0.2">
      <c r="A95" s="25">
        <v>72</v>
      </c>
      <c r="B95" s="162"/>
      <c r="C95" s="163"/>
      <c r="D95" s="26">
        <v>3801217010</v>
      </c>
      <c r="E95" s="18" t="s">
        <v>125</v>
      </c>
      <c r="F95" s="29">
        <f t="shared" si="64"/>
        <v>0</v>
      </c>
      <c r="G95" s="18" t="s">
        <v>25</v>
      </c>
      <c r="H95" s="18"/>
      <c r="I95" s="18"/>
      <c r="J95" s="19"/>
      <c r="K95" s="66"/>
      <c r="L95" s="162"/>
      <c r="M95" s="162">
        <f t="shared" si="54"/>
        <v>146</v>
      </c>
      <c r="N95" s="162"/>
      <c r="O95" s="162"/>
      <c r="P95" s="162"/>
      <c r="Q95" s="162"/>
      <c r="R95" s="162"/>
      <c r="S95" s="162"/>
      <c r="T95" s="20">
        <f t="shared" si="55"/>
        <v>0</v>
      </c>
      <c r="U95" s="71"/>
      <c r="V95" s="71"/>
      <c r="W95" s="71"/>
      <c r="X95" s="71"/>
      <c r="Y95" s="71"/>
      <c r="Z95" s="71"/>
      <c r="AA95" s="71"/>
      <c r="AB95" s="71"/>
    </row>
    <row r="96" spans="1:28" x14ac:dyDescent="0.2">
      <c r="A96" s="25">
        <v>73</v>
      </c>
      <c r="B96" s="162"/>
      <c r="C96" s="163"/>
      <c r="D96" s="26">
        <v>3801219010</v>
      </c>
      <c r="E96" s="18" t="s">
        <v>126</v>
      </c>
      <c r="F96" s="29">
        <f t="shared" si="64"/>
        <v>0</v>
      </c>
      <c r="G96" s="18"/>
      <c r="H96" s="18"/>
      <c r="I96" s="18"/>
      <c r="J96" s="19"/>
      <c r="K96" s="66"/>
      <c r="L96" s="162"/>
      <c r="M96" s="162">
        <f t="shared" si="54"/>
        <v>146</v>
      </c>
      <c r="N96" s="162"/>
      <c r="O96" s="162"/>
      <c r="P96" s="162"/>
      <c r="Q96" s="162"/>
      <c r="R96" s="162"/>
      <c r="S96" s="162"/>
      <c r="T96" s="20">
        <f t="shared" si="55"/>
        <v>0</v>
      </c>
      <c r="U96" s="71"/>
      <c r="V96" s="71"/>
      <c r="W96" s="71"/>
      <c r="X96" s="71"/>
      <c r="Y96" s="71"/>
      <c r="Z96" s="71"/>
      <c r="AA96" s="71"/>
      <c r="AB96" s="71"/>
    </row>
    <row r="97" spans="1:28" x14ac:dyDescent="0.2">
      <c r="A97" s="25">
        <v>74</v>
      </c>
      <c r="B97" s="162"/>
      <c r="C97" s="163"/>
      <c r="D97" s="138">
        <v>3801220017</v>
      </c>
      <c r="E97" s="69" t="s">
        <v>127</v>
      </c>
      <c r="F97" s="139">
        <f t="shared" si="64"/>
        <v>7478.6749999999993</v>
      </c>
      <c r="G97" s="18" t="s">
        <v>24</v>
      </c>
      <c r="H97" s="18">
        <v>30</v>
      </c>
      <c r="I97" s="18"/>
      <c r="J97" s="19">
        <v>6</v>
      </c>
      <c r="K97" s="66"/>
      <c r="L97" s="162">
        <v>150</v>
      </c>
      <c r="M97" s="162">
        <f t="shared" si="54"/>
        <v>146</v>
      </c>
      <c r="N97" s="162">
        <v>39</v>
      </c>
      <c r="O97" s="162">
        <v>2.2000000000000002</v>
      </c>
      <c r="P97" s="162">
        <v>200</v>
      </c>
      <c r="Q97" s="162">
        <v>50</v>
      </c>
      <c r="R97" s="162">
        <v>110</v>
      </c>
      <c r="S97" s="162">
        <v>50</v>
      </c>
      <c r="T97" s="20">
        <f t="shared" si="55"/>
        <v>1.6</v>
      </c>
      <c r="U97" s="71">
        <f t="shared" ref="U97:U113" si="65">L97*M97*$E$3</f>
        <v>1808.94</v>
      </c>
      <c r="V97" s="71">
        <f t="shared" ref="V97:V113" si="66">L97*N97*$E$4</f>
        <v>837.13499999999999</v>
      </c>
      <c r="W97" s="71">
        <f t="shared" ref="W97:W113" si="67">O97*$E$5*L97</f>
        <v>511.07100000000003</v>
      </c>
      <c r="X97" s="71">
        <f t="shared" ref="X97:X113" si="68">P97*$E$6</f>
        <v>1836.1000000000001</v>
      </c>
      <c r="Y97" s="71">
        <f t="shared" ref="Y97:Y113" si="69">Q97*$E$9</f>
        <v>774.28499999999997</v>
      </c>
      <c r="Z97" s="71">
        <f t="shared" ref="Z97:Z113" si="70">R97*$E$7</f>
        <v>936.85899999999992</v>
      </c>
      <c r="AA97" s="71">
        <f t="shared" ref="AA97:AA113" si="71">S97*$E$8</f>
        <v>774.28499999999997</v>
      </c>
      <c r="AB97" s="71">
        <f t="shared" ref="AB97:AB113" si="72">SUM(U97:AA97)</f>
        <v>7478.6749999999993</v>
      </c>
    </row>
    <row r="98" spans="1:28" x14ac:dyDescent="0.2">
      <c r="A98" s="25">
        <v>75</v>
      </c>
      <c r="B98" s="162"/>
      <c r="C98" s="163"/>
      <c r="D98" s="138">
        <v>3801230010</v>
      </c>
      <c r="E98" s="69" t="s">
        <v>128</v>
      </c>
      <c r="F98" s="139">
        <f t="shared" si="64"/>
        <v>7478.6749999999993</v>
      </c>
      <c r="G98" s="18" t="s">
        <v>25</v>
      </c>
      <c r="H98" s="18">
        <v>30</v>
      </c>
      <c r="I98" s="18"/>
      <c r="J98" s="19">
        <v>7</v>
      </c>
      <c r="K98" s="66"/>
      <c r="L98" s="162">
        <v>150</v>
      </c>
      <c r="M98" s="162">
        <f t="shared" si="54"/>
        <v>146</v>
      </c>
      <c r="N98" s="162">
        <v>39</v>
      </c>
      <c r="O98" s="162">
        <v>2.2000000000000002</v>
      </c>
      <c r="P98" s="162">
        <v>200</v>
      </c>
      <c r="Q98" s="162">
        <v>50</v>
      </c>
      <c r="R98" s="162">
        <v>110</v>
      </c>
      <c r="S98" s="162">
        <v>50</v>
      </c>
      <c r="T98" s="20">
        <f t="shared" si="55"/>
        <v>1.6</v>
      </c>
      <c r="U98" s="71">
        <f t="shared" si="65"/>
        <v>1808.94</v>
      </c>
      <c r="V98" s="71">
        <f t="shared" si="66"/>
        <v>837.13499999999999</v>
      </c>
      <c r="W98" s="71">
        <f t="shared" si="67"/>
        <v>511.07100000000003</v>
      </c>
      <c r="X98" s="71">
        <f t="shared" si="68"/>
        <v>1836.1000000000001</v>
      </c>
      <c r="Y98" s="71">
        <f t="shared" si="69"/>
        <v>774.28499999999997</v>
      </c>
      <c r="Z98" s="71">
        <f t="shared" si="70"/>
        <v>936.85899999999992</v>
      </c>
      <c r="AA98" s="71">
        <f t="shared" si="71"/>
        <v>774.28499999999997</v>
      </c>
      <c r="AB98" s="71">
        <f t="shared" si="72"/>
        <v>7478.6749999999993</v>
      </c>
    </row>
    <row r="99" spans="1:28" x14ac:dyDescent="0.2">
      <c r="A99" s="25">
        <v>76</v>
      </c>
      <c r="B99" s="162"/>
      <c r="C99" s="163"/>
      <c r="D99" s="138">
        <v>3801230020</v>
      </c>
      <c r="E99" s="69" t="s">
        <v>129</v>
      </c>
      <c r="F99" s="139">
        <f t="shared" si="64"/>
        <v>7478.6749999999993</v>
      </c>
      <c r="G99" s="18" t="s">
        <v>25</v>
      </c>
      <c r="H99" s="18">
        <v>30</v>
      </c>
      <c r="I99" s="18"/>
      <c r="J99" s="19">
        <v>7</v>
      </c>
      <c r="K99" s="66"/>
      <c r="L99" s="162">
        <v>150</v>
      </c>
      <c r="M99" s="162">
        <f t="shared" si="54"/>
        <v>146</v>
      </c>
      <c r="N99" s="162">
        <v>39</v>
      </c>
      <c r="O99" s="162">
        <v>2.2000000000000002</v>
      </c>
      <c r="P99" s="162">
        <v>200</v>
      </c>
      <c r="Q99" s="162">
        <v>50</v>
      </c>
      <c r="R99" s="162">
        <v>110</v>
      </c>
      <c r="S99" s="162">
        <v>50</v>
      </c>
      <c r="T99" s="20">
        <f t="shared" si="55"/>
        <v>1.6</v>
      </c>
      <c r="U99" s="71">
        <f t="shared" si="65"/>
        <v>1808.94</v>
      </c>
      <c r="V99" s="71">
        <f t="shared" si="66"/>
        <v>837.13499999999999</v>
      </c>
      <c r="W99" s="71">
        <f t="shared" si="67"/>
        <v>511.07100000000003</v>
      </c>
      <c r="X99" s="71">
        <f t="shared" si="68"/>
        <v>1836.1000000000001</v>
      </c>
      <c r="Y99" s="71">
        <f t="shared" si="69"/>
        <v>774.28499999999997</v>
      </c>
      <c r="Z99" s="71">
        <f t="shared" si="70"/>
        <v>936.85899999999992</v>
      </c>
      <c r="AA99" s="71">
        <f t="shared" si="71"/>
        <v>774.28499999999997</v>
      </c>
      <c r="AB99" s="71">
        <f t="shared" si="72"/>
        <v>7478.6749999999993</v>
      </c>
    </row>
    <row r="100" spans="1:28" x14ac:dyDescent="0.2">
      <c r="A100" s="25">
        <v>77</v>
      </c>
      <c r="B100" s="162"/>
      <c r="C100" s="163"/>
      <c r="D100" s="138">
        <v>3801230030</v>
      </c>
      <c r="E100" s="69" t="s">
        <v>130</v>
      </c>
      <c r="F100" s="139">
        <f t="shared" si="64"/>
        <v>7478.6749999999993</v>
      </c>
      <c r="G100" s="18" t="s">
        <v>25</v>
      </c>
      <c r="H100" s="18">
        <v>30</v>
      </c>
      <c r="I100" s="18"/>
      <c r="J100" s="19">
        <v>7</v>
      </c>
      <c r="K100" s="66"/>
      <c r="L100" s="162">
        <v>150</v>
      </c>
      <c r="M100" s="162">
        <f t="shared" si="54"/>
        <v>146</v>
      </c>
      <c r="N100" s="162">
        <v>39</v>
      </c>
      <c r="O100" s="162">
        <v>2.2000000000000002</v>
      </c>
      <c r="P100" s="162">
        <v>200</v>
      </c>
      <c r="Q100" s="162">
        <v>50</v>
      </c>
      <c r="R100" s="162">
        <v>110</v>
      </c>
      <c r="S100" s="162">
        <v>50</v>
      </c>
      <c r="T100" s="20">
        <f t="shared" si="55"/>
        <v>1.6</v>
      </c>
      <c r="U100" s="71">
        <f t="shared" si="65"/>
        <v>1808.94</v>
      </c>
      <c r="V100" s="71">
        <f t="shared" si="66"/>
        <v>837.13499999999999</v>
      </c>
      <c r="W100" s="71">
        <f t="shared" si="67"/>
        <v>511.07100000000003</v>
      </c>
      <c r="X100" s="71">
        <f t="shared" si="68"/>
        <v>1836.1000000000001</v>
      </c>
      <c r="Y100" s="71">
        <f t="shared" si="69"/>
        <v>774.28499999999997</v>
      </c>
      <c r="Z100" s="71">
        <f t="shared" si="70"/>
        <v>936.85899999999992</v>
      </c>
      <c r="AA100" s="71">
        <f t="shared" si="71"/>
        <v>774.28499999999997</v>
      </c>
      <c r="AB100" s="71">
        <f t="shared" si="72"/>
        <v>7478.6749999999993</v>
      </c>
    </row>
    <row r="101" spans="1:28" x14ac:dyDescent="0.2">
      <c r="A101" s="25">
        <v>78</v>
      </c>
      <c r="B101" s="162"/>
      <c r="C101" s="163"/>
      <c r="D101" s="138">
        <v>3801230040</v>
      </c>
      <c r="E101" s="69" t="s">
        <v>131</v>
      </c>
      <c r="F101" s="139">
        <f t="shared" si="64"/>
        <v>7478.6749999999993</v>
      </c>
      <c r="G101" s="18" t="s">
        <v>25</v>
      </c>
      <c r="H101" s="18">
        <v>30</v>
      </c>
      <c r="I101" s="18"/>
      <c r="J101" s="19">
        <v>7</v>
      </c>
      <c r="K101" s="66"/>
      <c r="L101" s="162">
        <v>150</v>
      </c>
      <c r="M101" s="162">
        <f t="shared" si="54"/>
        <v>146</v>
      </c>
      <c r="N101" s="162">
        <v>39</v>
      </c>
      <c r="O101" s="162">
        <v>2.2000000000000002</v>
      </c>
      <c r="P101" s="162">
        <v>200</v>
      </c>
      <c r="Q101" s="162">
        <v>50</v>
      </c>
      <c r="R101" s="162">
        <v>110</v>
      </c>
      <c r="S101" s="162">
        <v>50</v>
      </c>
      <c r="T101" s="20">
        <f t="shared" si="55"/>
        <v>1.6</v>
      </c>
      <c r="U101" s="71">
        <f t="shared" si="65"/>
        <v>1808.94</v>
      </c>
      <c r="V101" s="71">
        <f t="shared" si="66"/>
        <v>837.13499999999999</v>
      </c>
      <c r="W101" s="71">
        <f t="shared" si="67"/>
        <v>511.07100000000003</v>
      </c>
      <c r="X101" s="71">
        <f t="shared" si="68"/>
        <v>1836.1000000000001</v>
      </c>
      <c r="Y101" s="71">
        <f t="shared" si="69"/>
        <v>774.28499999999997</v>
      </c>
      <c r="Z101" s="71">
        <f t="shared" si="70"/>
        <v>936.85899999999992</v>
      </c>
      <c r="AA101" s="71">
        <f t="shared" si="71"/>
        <v>774.28499999999997</v>
      </c>
      <c r="AB101" s="71">
        <f t="shared" si="72"/>
        <v>7478.6749999999993</v>
      </c>
    </row>
    <row r="102" spans="1:28" x14ac:dyDescent="0.2">
      <c r="A102" s="25">
        <v>79</v>
      </c>
      <c r="B102" s="162"/>
      <c r="C102" s="163"/>
      <c r="D102" s="138">
        <v>3801130010</v>
      </c>
      <c r="E102" s="69" t="s">
        <v>132</v>
      </c>
      <c r="F102" s="139">
        <f t="shared" si="64"/>
        <v>7478.6749999999993</v>
      </c>
      <c r="G102" s="18" t="s">
        <v>7</v>
      </c>
      <c r="H102" s="18">
        <v>32</v>
      </c>
      <c r="I102" s="18"/>
      <c r="J102" s="19">
        <v>3</v>
      </c>
      <c r="K102" s="66"/>
      <c r="L102" s="162">
        <v>150</v>
      </c>
      <c r="M102" s="162">
        <f t="shared" si="54"/>
        <v>146</v>
      </c>
      <c r="N102" s="162">
        <v>39</v>
      </c>
      <c r="O102" s="162">
        <v>2.2000000000000002</v>
      </c>
      <c r="P102" s="162">
        <v>200</v>
      </c>
      <c r="Q102" s="162">
        <v>50</v>
      </c>
      <c r="R102" s="162">
        <v>110</v>
      </c>
      <c r="S102" s="162">
        <v>50</v>
      </c>
      <c r="T102" s="20">
        <f t="shared" si="55"/>
        <v>1.6</v>
      </c>
      <c r="U102" s="71">
        <f t="shared" si="65"/>
        <v>1808.94</v>
      </c>
      <c r="V102" s="71">
        <f t="shared" si="66"/>
        <v>837.13499999999999</v>
      </c>
      <c r="W102" s="71">
        <f t="shared" si="67"/>
        <v>511.07100000000003</v>
      </c>
      <c r="X102" s="71">
        <f t="shared" si="68"/>
        <v>1836.1000000000001</v>
      </c>
      <c r="Y102" s="71">
        <f t="shared" si="69"/>
        <v>774.28499999999997</v>
      </c>
      <c r="Z102" s="71">
        <f t="shared" si="70"/>
        <v>936.85899999999992</v>
      </c>
      <c r="AA102" s="71">
        <f t="shared" si="71"/>
        <v>774.28499999999997</v>
      </c>
      <c r="AB102" s="71">
        <f t="shared" si="72"/>
        <v>7478.6749999999993</v>
      </c>
    </row>
    <row r="103" spans="1:28" x14ac:dyDescent="0.2">
      <c r="A103" s="25">
        <v>79</v>
      </c>
      <c r="B103" s="162"/>
      <c r="C103" s="163"/>
      <c r="D103" s="138">
        <v>3801300010</v>
      </c>
      <c r="E103" s="69" t="s">
        <v>132</v>
      </c>
      <c r="F103" s="139">
        <f>AB103</f>
        <v>7478.6749999999993</v>
      </c>
      <c r="G103" s="18" t="s">
        <v>7</v>
      </c>
      <c r="H103" s="18">
        <v>32</v>
      </c>
      <c r="I103" s="18"/>
      <c r="J103" s="19">
        <v>3</v>
      </c>
      <c r="K103" s="66">
        <v>1</v>
      </c>
      <c r="L103" s="162">
        <v>150</v>
      </c>
      <c r="M103" s="162">
        <f t="shared" si="54"/>
        <v>146</v>
      </c>
      <c r="N103" s="162">
        <v>39</v>
      </c>
      <c r="O103" s="162">
        <v>2.2000000000000002</v>
      </c>
      <c r="P103" s="162">
        <v>200</v>
      </c>
      <c r="Q103" s="162">
        <v>50</v>
      </c>
      <c r="R103" s="162">
        <v>110</v>
      </c>
      <c r="S103" s="162">
        <v>50</v>
      </c>
      <c r="T103" s="20">
        <f>(R103+S103)/100</f>
        <v>1.6</v>
      </c>
      <c r="U103" s="71">
        <f>L103*M103*$E$3</f>
        <v>1808.94</v>
      </c>
      <c r="V103" s="71">
        <f>L103*N103*$E$4</f>
        <v>837.13499999999999</v>
      </c>
      <c r="W103" s="71">
        <f>O103*$E$5*L103</f>
        <v>511.07100000000003</v>
      </c>
      <c r="X103" s="71">
        <f>P103*$E$6</f>
        <v>1836.1000000000001</v>
      </c>
      <c r="Y103" s="71">
        <f>Q103*$E$9</f>
        <v>774.28499999999997</v>
      </c>
      <c r="Z103" s="71">
        <f>R103*$E$7</f>
        <v>936.85899999999992</v>
      </c>
      <c r="AA103" s="71">
        <f>S103*$E$8</f>
        <v>774.28499999999997</v>
      </c>
      <c r="AB103" s="71">
        <f>SUM(U103:AA103)</f>
        <v>7478.6749999999993</v>
      </c>
    </row>
    <row r="104" spans="1:28" x14ac:dyDescent="0.2">
      <c r="A104" s="25">
        <v>80</v>
      </c>
      <c r="B104" s="162"/>
      <c r="C104" s="163"/>
      <c r="D104" s="138">
        <v>3801130014</v>
      </c>
      <c r="E104" s="69" t="s">
        <v>133</v>
      </c>
      <c r="F104" s="139">
        <f t="shared" si="64"/>
        <v>7478.6749999999993</v>
      </c>
      <c r="G104" s="18" t="s">
        <v>27</v>
      </c>
      <c r="H104" s="18">
        <v>32</v>
      </c>
      <c r="I104" s="18"/>
      <c r="J104" s="19">
        <v>4</v>
      </c>
      <c r="K104" s="66"/>
      <c r="L104" s="162">
        <v>150</v>
      </c>
      <c r="M104" s="162">
        <f t="shared" si="54"/>
        <v>146</v>
      </c>
      <c r="N104" s="162">
        <v>39</v>
      </c>
      <c r="O104" s="162">
        <v>2.2000000000000002</v>
      </c>
      <c r="P104" s="162">
        <v>200</v>
      </c>
      <c r="Q104" s="162">
        <v>50</v>
      </c>
      <c r="R104" s="162">
        <v>110</v>
      </c>
      <c r="S104" s="162">
        <v>50</v>
      </c>
      <c r="T104" s="20">
        <f t="shared" si="55"/>
        <v>1.6</v>
      </c>
      <c r="U104" s="71">
        <f t="shared" si="65"/>
        <v>1808.94</v>
      </c>
      <c r="V104" s="71">
        <f t="shared" si="66"/>
        <v>837.13499999999999</v>
      </c>
      <c r="W104" s="71">
        <f t="shared" si="67"/>
        <v>511.07100000000003</v>
      </c>
      <c r="X104" s="71">
        <f t="shared" si="68"/>
        <v>1836.1000000000001</v>
      </c>
      <c r="Y104" s="71">
        <f t="shared" si="69"/>
        <v>774.28499999999997</v>
      </c>
      <c r="Z104" s="71">
        <f t="shared" si="70"/>
        <v>936.85899999999992</v>
      </c>
      <c r="AA104" s="71">
        <f t="shared" si="71"/>
        <v>774.28499999999997</v>
      </c>
      <c r="AB104" s="71">
        <f t="shared" si="72"/>
        <v>7478.6749999999993</v>
      </c>
    </row>
    <row r="105" spans="1:28" x14ac:dyDescent="0.2">
      <c r="A105" s="25">
        <v>81</v>
      </c>
      <c r="B105" s="162">
        <v>3802</v>
      </c>
      <c r="C105" s="163">
        <v>0</v>
      </c>
      <c r="D105" s="17">
        <v>3802000000</v>
      </c>
      <c r="E105" s="37" t="s">
        <v>134</v>
      </c>
      <c r="F105" s="38">
        <f t="shared" si="64"/>
        <v>7478.6749999999993</v>
      </c>
      <c r="G105" s="18"/>
      <c r="H105" s="18"/>
      <c r="I105" s="18"/>
      <c r="J105" s="19"/>
      <c r="K105" s="66"/>
      <c r="L105" s="162">
        <v>150</v>
      </c>
      <c r="M105" s="162">
        <f t="shared" si="54"/>
        <v>146</v>
      </c>
      <c r="N105" s="162">
        <v>39</v>
      </c>
      <c r="O105" s="162">
        <v>2.2000000000000002</v>
      </c>
      <c r="P105" s="162">
        <v>200</v>
      </c>
      <c r="Q105" s="162">
        <v>50</v>
      </c>
      <c r="R105" s="162">
        <v>110</v>
      </c>
      <c r="S105" s="162">
        <v>50</v>
      </c>
      <c r="T105" s="20">
        <f t="shared" si="55"/>
        <v>1.6</v>
      </c>
      <c r="U105" s="71">
        <f t="shared" si="65"/>
        <v>1808.94</v>
      </c>
      <c r="V105" s="71">
        <f t="shared" si="66"/>
        <v>837.13499999999999</v>
      </c>
      <c r="W105" s="71">
        <f t="shared" si="67"/>
        <v>511.07100000000003</v>
      </c>
      <c r="X105" s="71">
        <f t="shared" si="68"/>
        <v>1836.1000000000001</v>
      </c>
      <c r="Y105" s="71">
        <f t="shared" si="69"/>
        <v>774.28499999999997</v>
      </c>
      <c r="Z105" s="71">
        <f t="shared" si="70"/>
        <v>936.85899999999992</v>
      </c>
      <c r="AA105" s="71">
        <f t="shared" si="71"/>
        <v>774.28499999999997</v>
      </c>
      <c r="AB105" s="71">
        <f t="shared" si="72"/>
        <v>7478.6749999999993</v>
      </c>
    </row>
    <row r="106" spans="1:28" x14ac:dyDescent="0.2">
      <c r="A106" s="25">
        <v>82</v>
      </c>
      <c r="B106" s="162"/>
      <c r="C106" s="163"/>
      <c r="D106" s="138">
        <v>3802020010</v>
      </c>
      <c r="E106" s="69" t="s">
        <v>135</v>
      </c>
      <c r="F106" s="139">
        <f t="shared" si="64"/>
        <v>7478.6749999999993</v>
      </c>
      <c r="G106" s="18" t="s">
        <v>21</v>
      </c>
      <c r="H106" s="18">
        <v>30</v>
      </c>
      <c r="I106" s="18"/>
      <c r="J106" s="19">
        <v>2</v>
      </c>
      <c r="K106" s="66"/>
      <c r="L106" s="162">
        <v>150</v>
      </c>
      <c r="M106" s="162">
        <f t="shared" si="54"/>
        <v>146</v>
      </c>
      <c r="N106" s="162">
        <v>39</v>
      </c>
      <c r="O106" s="162">
        <v>2.2000000000000002</v>
      </c>
      <c r="P106" s="162">
        <v>200</v>
      </c>
      <c r="Q106" s="162">
        <v>50</v>
      </c>
      <c r="R106" s="162">
        <v>110</v>
      </c>
      <c r="S106" s="162">
        <v>50</v>
      </c>
      <c r="T106" s="20">
        <f t="shared" si="55"/>
        <v>1.6</v>
      </c>
      <c r="U106" s="71">
        <f t="shared" si="65"/>
        <v>1808.94</v>
      </c>
      <c r="V106" s="71">
        <f t="shared" si="66"/>
        <v>837.13499999999999</v>
      </c>
      <c r="W106" s="71">
        <f t="shared" si="67"/>
        <v>511.07100000000003</v>
      </c>
      <c r="X106" s="71">
        <f t="shared" si="68"/>
        <v>1836.1000000000001</v>
      </c>
      <c r="Y106" s="71">
        <f t="shared" si="69"/>
        <v>774.28499999999997</v>
      </c>
      <c r="Z106" s="71">
        <f t="shared" si="70"/>
        <v>936.85899999999992</v>
      </c>
      <c r="AA106" s="71">
        <f t="shared" si="71"/>
        <v>774.28499999999997</v>
      </c>
      <c r="AB106" s="71">
        <f t="shared" si="72"/>
        <v>7478.6749999999993</v>
      </c>
    </row>
    <row r="107" spans="1:28" x14ac:dyDescent="0.2">
      <c r="A107" s="25">
        <v>83</v>
      </c>
      <c r="B107" s="162"/>
      <c r="C107" s="163"/>
      <c r="D107" s="138">
        <v>3802030010</v>
      </c>
      <c r="E107" s="69" t="s">
        <v>136</v>
      </c>
      <c r="F107" s="139">
        <f t="shared" si="64"/>
        <v>7478.6749999999993</v>
      </c>
      <c r="G107" s="18" t="s">
        <v>25</v>
      </c>
      <c r="H107" s="18">
        <v>30</v>
      </c>
      <c r="I107" s="18"/>
      <c r="J107" s="19">
        <v>7</v>
      </c>
      <c r="K107" s="66"/>
      <c r="L107" s="162">
        <v>150</v>
      </c>
      <c r="M107" s="162">
        <f t="shared" si="54"/>
        <v>146</v>
      </c>
      <c r="N107" s="162">
        <v>39</v>
      </c>
      <c r="O107" s="162">
        <v>2.2000000000000002</v>
      </c>
      <c r="P107" s="162">
        <v>200</v>
      </c>
      <c r="Q107" s="162">
        <v>50</v>
      </c>
      <c r="R107" s="162">
        <v>110</v>
      </c>
      <c r="S107" s="162">
        <v>50</v>
      </c>
      <c r="T107" s="20">
        <f t="shared" si="55"/>
        <v>1.6</v>
      </c>
      <c r="U107" s="71">
        <f t="shared" si="65"/>
        <v>1808.94</v>
      </c>
      <c r="V107" s="71">
        <f t="shared" si="66"/>
        <v>837.13499999999999</v>
      </c>
      <c r="W107" s="71">
        <f t="shared" si="67"/>
        <v>511.07100000000003</v>
      </c>
      <c r="X107" s="71">
        <f t="shared" si="68"/>
        <v>1836.1000000000001</v>
      </c>
      <c r="Y107" s="71">
        <f t="shared" si="69"/>
        <v>774.28499999999997</v>
      </c>
      <c r="Z107" s="71">
        <f t="shared" si="70"/>
        <v>936.85899999999992</v>
      </c>
      <c r="AA107" s="71">
        <f t="shared" si="71"/>
        <v>774.28499999999997</v>
      </c>
      <c r="AB107" s="71">
        <f t="shared" si="72"/>
        <v>7478.6749999999993</v>
      </c>
    </row>
    <row r="108" spans="1:28" x14ac:dyDescent="0.2">
      <c r="A108" s="25">
        <v>84</v>
      </c>
      <c r="B108" s="162">
        <v>3803</v>
      </c>
      <c r="C108" s="163">
        <v>0</v>
      </c>
      <c r="D108" s="17">
        <v>3803000000</v>
      </c>
      <c r="E108" s="37" t="s">
        <v>137</v>
      </c>
      <c r="F108" s="38">
        <f t="shared" si="64"/>
        <v>7478.6749999999993</v>
      </c>
      <c r="G108" s="18"/>
      <c r="H108" s="18"/>
      <c r="I108" s="18"/>
      <c r="J108" s="19"/>
      <c r="K108" s="66"/>
      <c r="L108" s="162">
        <v>150</v>
      </c>
      <c r="M108" s="162">
        <f t="shared" si="54"/>
        <v>146</v>
      </c>
      <c r="N108" s="162">
        <v>39</v>
      </c>
      <c r="O108" s="162">
        <v>2.2000000000000002</v>
      </c>
      <c r="P108" s="162">
        <v>200</v>
      </c>
      <c r="Q108" s="162">
        <v>50</v>
      </c>
      <c r="R108" s="162">
        <v>110</v>
      </c>
      <c r="S108" s="162">
        <v>50</v>
      </c>
      <c r="T108" s="20">
        <f t="shared" si="55"/>
        <v>1.6</v>
      </c>
      <c r="U108" s="71">
        <f t="shared" si="65"/>
        <v>1808.94</v>
      </c>
      <c r="V108" s="71">
        <f t="shared" si="66"/>
        <v>837.13499999999999</v>
      </c>
      <c r="W108" s="71">
        <f t="shared" si="67"/>
        <v>511.07100000000003</v>
      </c>
      <c r="X108" s="71">
        <f t="shared" si="68"/>
        <v>1836.1000000000001</v>
      </c>
      <c r="Y108" s="71">
        <f t="shared" si="69"/>
        <v>774.28499999999997</v>
      </c>
      <c r="Z108" s="71">
        <f t="shared" si="70"/>
        <v>936.85899999999992</v>
      </c>
      <c r="AA108" s="71">
        <f t="shared" si="71"/>
        <v>774.28499999999997</v>
      </c>
      <c r="AB108" s="71">
        <f t="shared" si="72"/>
        <v>7478.6749999999993</v>
      </c>
    </row>
    <row r="109" spans="1:28" x14ac:dyDescent="0.2">
      <c r="A109" s="25">
        <v>85</v>
      </c>
      <c r="B109" s="162"/>
      <c r="C109" s="163"/>
      <c r="D109" s="138">
        <v>3803030010</v>
      </c>
      <c r="E109" s="69" t="s">
        <v>138</v>
      </c>
      <c r="F109" s="139">
        <f t="shared" si="64"/>
        <v>7478.6749999999993</v>
      </c>
      <c r="G109" s="18" t="s">
        <v>7</v>
      </c>
      <c r="H109" s="18">
        <v>32</v>
      </c>
      <c r="I109" s="18"/>
      <c r="J109" s="19">
        <v>3</v>
      </c>
      <c r="K109" s="66"/>
      <c r="L109" s="162">
        <v>150</v>
      </c>
      <c r="M109" s="162">
        <f t="shared" si="54"/>
        <v>146</v>
      </c>
      <c r="N109" s="162">
        <v>39</v>
      </c>
      <c r="O109" s="162">
        <v>2.2000000000000002</v>
      </c>
      <c r="P109" s="162">
        <v>200</v>
      </c>
      <c r="Q109" s="162">
        <v>50</v>
      </c>
      <c r="R109" s="162">
        <v>110</v>
      </c>
      <c r="S109" s="162">
        <v>50</v>
      </c>
      <c r="T109" s="20">
        <f t="shared" si="55"/>
        <v>1.6</v>
      </c>
      <c r="U109" s="71">
        <f t="shared" si="65"/>
        <v>1808.94</v>
      </c>
      <c r="V109" s="71">
        <f t="shared" si="66"/>
        <v>837.13499999999999</v>
      </c>
      <c r="W109" s="71">
        <f t="shared" si="67"/>
        <v>511.07100000000003</v>
      </c>
      <c r="X109" s="71">
        <f t="shared" si="68"/>
        <v>1836.1000000000001</v>
      </c>
      <c r="Y109" s="71">
        <f t="shared" si="69"/>
        <v>774.28499999999997</v>
      </c>
      <c r="Z109" s="71">
        <f t="shared" si="70"/>
        <v>936.85899999999992</v>
      </c>
      <c r="AA109" s="71">
        <f t="shared" si="71"/>
        <v>774.28499999999997</v>
      </c>
      <c r="AB109" s="71">
        <f t="shared" si="72"/>
        <v>7478.6749999999993</v>
      </c>
    </row>
    <row r="110" spans="1:28" x14ac:dyDescent="0.2">
      <c r="A110" s="25">
        <v>86</v>
      </c>
      <c r="B110" s="162">
        <v>3804</v>
      </c>
      <c r="C110" s="163">
        <v>0</v>
      </c>
      <c r="D110" s="17">
        <v>3804000000</v>
      </c>
      <c r="E110" s="37" t="s">
        <v>139</v>
      </c>
      <c r="F110" s="38">
        <f t="shared" si="64"/>
        <v>7478.6749999999993</v>
      </c>
      <c r="G110" s="18"/>
      <c r="H110" s="18"/>
      <c r="I110" s="18"/>
      <c r="J110" s="19"/>
      <c r="K110" s="66"/>
      <c r="L110" s="162">
        <v>150</v>
      </c>
      <c r="M110" s="162">
        <f t="shared" si="54"/>
        <v>146</v>
      </c>
      <c r="N110" s="162">
        <v>39</v>
      </c>
      <c r="O110" s="162">
        <v>2.2000000000000002</v>
      </c>
      <c r="P110" s="162">
        <v>200</v>
      </c>
      <c r="Q110" s="162">
        <v>50</v>
      </c>
      <c r="R110" s="162">
        <v>110</v>
      </c>
      <c r="S110" s="162">
        <v>50</v>
      </c>
      <c r="T110" s="20">
        <f t="shared" si="55"/>
        <v>1.6</v>
      </c>
      <c r="U110" s="71">
        <f t="shared" si="65"/>
        <v>1808.94</v>
      </c>
      <c r="V110" s="71">
        <f t="shared" si="66"/>
        <v>837.13499999999999</v>
      </c>
      <c r="W110" s="71">
        <f t="shared" si="67"/>
        <v>511.07100000000003</v>
      </c>
      <c r="X110" s="71">
        <f t="shared" si="68"/>
        <v>1836.1000000000001</v>
      </c>
      <c r="Y110" s="71">
        <f t="shared" si="69"/>
        <v>774.28499999999997</v>
      </c>
      <c r="Z110" s="71">
        <f t="shared" si="70"/>
        <v>936.85899999999992</v>
      </c>
      <c r="AA110" s="71">
        <f t="shared" si="71"/>
        <v>774.28499999999997</v>
      </c>
      <c r="AB110" s="71">
        <f t="shared" si="72"/>
        <v>7478.6749999999993</v>
      </c>
    </row>
    <row r="111" spans="1:28" x14ac:dyDescent="0.2">
      <c r="A111" s="25">
        <v>87</v>
      </c>
      <c r="B111" s="162"/>
      <c r="C111" s="163"/>
      <c r="D111" s="138">
        <v>3804210017</v>
      </c>
      <c r="E111" s="69" t="s">
        <v>140</v>
      </c>
      <c r="F111" s="139">
        <f t="shared" si="64"/>
        <v>7478.6749999999993</v>
      </c>
      <c r="G111" s="18" t="s">
        <v>24</v>
      </c>
      <c r="H111" s="18">
        <v>30</v>
      </c>
      <c r="I111" s="18"/>
      <c r="J111" s="19">
        <v>6</v>
      </c>
      <c r="K111" s="66"/>
      <c r="L111" s="162">
        <v>150</v>
      </c>
      <c r="M111" s="162">
        <f t="shared" si="54"/>
        <v>146</v>
      </c>
      <c r="N111" s="162">
        <v>39</v>
      </c>
      <c r="O111" s="162">
        <v>2.2000000000000002</v>
      </c>
      <c r="P111" s="162">
        <v>200</v>
      </c>
      <c r="Q111" s="162">
        <v>50</v>
      </c>
      <c r="R111" s="162">
        <v>110</v>
      </c>
      <c r="S111" s="162">
        <v>50</v>
      </c>
      <c r="T111" s="20">
        <f t="shared" si="55"/>
        <v>1.6</v>
      </c>
      <c r="U111" s="71">
        <f t="shared" si="65"/>
        <v>1808.94</v>
      </c>
      <c r="V111" s="71">
        <f t="shared" si="66"/>
        <v>837.13499999999999</v>
      </c>
      <c r="W111" s="71">
        <f t="shared" si="67"/>
        <v>511.07100000000003</v>
      </c>
      <c r="X111" s="71">
        <f t="shared" si="68"/>
        <v>1836.1000000000001</v>
      </c>
      <c r="Y111" s="71">
        <f t="shared" si="69"/>
        <v>774.28499999999997</v>
      </c>
      <c r="Z111" s="71">
        <f t="shared" si="70"/>
        <v>936.85899999999992</v>
      </c>
      <c r="AA111" s="71">
        <f t="shared" si="71"/>
        <v>774.28499999999997</v>
      </c>
      <c r="AB111" s="71">
        <f t="shared" si="72"/>
        <v>7478.6749999999993</v>
      </c>
    </row>
    <row r="112" spans="1:28" x14ac:dyDescent="0.2">
      <c r="A112" s="25">
        <v>88</v>
      </c>
      <c r="B112" s="162"/>
      <c r="C112" s="163"/>
      <c r="D112" s="138">
        <v>3804220017</v>
      </c>
      <c r="E112" s="69" t="s">
        <v>141</v>
      </c>
      <c r="F112" s="139">
        <f t="shared" si="64"/>
        <v>7478.6749999999993</v>
      </c>
      <c r="G112" s="18" t="s">
        <v>24</v>
      </c>
      <c r="H112" s="18">
        <v>30</v>
      </c>
      <c r="I112" s="18"/>
      <c r="J112" s="19">
        <v>6</v>
      </c>
      <c r="K112" s="66"/>
      <c r="L112" s="162">
        <v>150</v>
      </c>
      <c r="M112" s="162">
        <f t="shared" si="54"/>
        <v>146</v>
      </c>
      <c r="N112" s="162">
        <v>39</v>
      </c>
      <c r="O112" s="162">
        <v>2.2000000000000002</v>
      </c>
      <c r="P112" s="162">
        <v>200</v>
      </c>
      <c r="Q112" s="162">
        <v>50</v>
      </c>
      <c r="R112" s="162">
        <v>110</v>
      </c>
      <c r="S112" s="162">
        <v>50</v>
      </c>
      <c r="T112" s="20">
        <f t="shared" si="55"/>
        <v>1.6</v>
      </c>
      <c r="U112" s="71">
        <f t="shared" si="65"/>
        <v>1808.94</v>
      </c>
      <c r="V112" s="71">
        <f t="shared" si="66"/>
        <v>837.13499999999999</v>
      </c>
      <c r="W112" s="71">
        <f t="shared" si="67"/>
        <v>511.07100000000003</v>
      </c>
      <c r="X112" s="71">
        <f t="shared" si="68"/>
        <v>1836.1000000000001</v>
      </c>
      <c r="Y112" s="71">
        <f t="shared" si="69"/>
        <v>774.28499999999997</v>
      </c>
      <c r="Z112" s="71">
        <f t="shared" si="70"/>
        <v>936.85899999999992</v>
      </c>
      <c r="AA112" s="71">
        <f t="shared" si="71"/>
        <v>774.28499999999997</v>
      </c>
      <c r="AB112" s="71">
        <f t="shared" si="72"/>
        <v>7478.6749999999993</v>
      </c>
    </row>
    <row r="113" spans="1:28" x14ac:dyDescent="0.2">
      <c r="A113" s="25">
        <v>89</v>
      </c>
      <c r="B113" s="162"/>
      <c r="C113" s="163"/>
      <c r="D113" s="138">
        <v>3804230017</v>
      </c>
      <c r="E113" s="69" t="s">
        <v>142</v>
      </c>
      <c r="F113" s="139">
        <f t="shared" si="64"/>
        <v>7478.6749999999993</v>
      </c>
      <c r="G113" s="18" t="s">
        <v>24</v>
      </c>
      <c r="H113" s="18">
        <v>30</v>
      </c>
      <c r="I113" s="18"/>
      <c r="J113" s="19">
        <v>6</v>
      </c>
      <c r="K113" s="66"/>
      <c r="L113" s="162">
        <v>150</v>
      </c>
      <c r="M113" s="162">
        <f t="shared" si="54"/>
        <v>146</v>
      </c>
      <c r="N113" s="162">
        <v>39</v>
      </c>
      <c r="O113" s="162">
        <v>2.2000000000000002</v>
      </c>
      <c r="P113" s="162">
        <v>200</v>
      </c>
      <c r="Q113" s="162">
        <v>50</v>
      </c>
      <c r="R113" s="162">
        <v>110</v>
      </c>
      <c r="S113" s="162">
        <v>50</v>
      </c>
      <c r="T113" s="20">
        <f t="shared" si="55"/>
        <v>1.6</v>
      </c>
      <c r="U113" s="71">
        <f t="shared" si="65"/>
        <v>1808.94</v>
      </c>
      <c r="V113" s="71">
        <f t="shared" si="66"/>
        <v>837.13499999999999</v>
      </c>
      <c r="W113" s="71">
        <f t="shared" si="67"/>
        <v>511.07100000000003</v>
      </c>
      <c r="X113" s="71">
        <f t="shared" si="68"/>
        <v>1836.1000000000001</v>
      </c>
      <c r="Y113" s="71">
        <f t="shared" si="69"/>
        <v>774.28499999999997</v>
      </c>
      <c r="Z113" s="71">
        <f t="shared" si="70"/>
        <v>936.85899999999992</v>
      </c>
      <c r="AA113" s="71">
        <f t="shared" si="71"/>
        <v>774.28499999999997</v>
      </c>
      <c r="AB113" s="71">
        <f t="shared" si="72"/>
        <v>7478.6749999999993</v>
      </c>
    </row>
    <row r="114" spans="1:28" x14ac:dyDescent="0.2">
      <c r="A114" s="25">
        <v>90</v>
      </c>
      <c r="B114" s="162"/>
      <c r="C114" s="163"/>
      <c r="D114" s="26">
        <v>3804237017</v>
      </c>
      <c r="E114" s="18" t="s">
        <v>143</v>
      </c>
      <c r="F114" s="29">
        <f t="shared" si="64"/>
        <v>0</v>
      </c>
      <c r="G114" s="18" t="s">
        <v>25</v>
      </c>
      <c r="H114" s="18"/>
      <c r="I114" s="18"/>
      <c r="J114" s="19"/>
      <c r="K114" s="66"/>
      <c r="L114" s="162"/>
      <c r="M114" s="162">
        <f t="shared" si="54"/>
        <v>146</v>
      </c>
      <c r="N114" s="162"/>
      <c r="O114" s="162"/>
      <c r="P114" s="162"/>
      <c r="Q114" s="162"/>
      <c r="R114" s="162"/>
      <c r="S114" s="162"/>
      <c r="T114" s="20">
        <f t="shared" si="55"/>
        <v>0</v>
      </c>
      <c r="U114" s="71"/>
      <c r="V114" s="71"/>
      <c r="W114" s="71"/>
      <c r="X114" s="71"/>
      <c r="Y114" s="71"/>
      <c r="Z114" s="71"/>
      <c r="AA114" s="71"/>
      <c r="AB114" s="71"/>
    </row>
    <row r="115" spans="1:28" x14ac:dyDescent="0.2">
      <c r="A115" s="25">
        <v>91</v>
      </c>
      <c r="B115" s="162"/>
      <c r="C115" s="163"/>
      <c r="D115" s="26">
        <v>3804239017</v>
      </c>
      <c r="E115" s="18" t="s">
        <v>144</v>
      </c>
      <c r="F115" s="29">
        <f t="shared" si="64"/>
        <v>0</v>
      </c>
      <c r="G115" s="18"/>
      <c r="H115" s="18"/>
      <c r="I115" s="18"/>
      <c r="J115" s="19"/>
      <c r="K115" s="66"/>
      <c r="L115" s="162"/>
      <c r="M115" s="162">
        <f t="shared" si="54"/>
        <v>146</v>
      </c>
      <c r="N115" s="162"/>
      <c r="O115" s="162"/>
      <c r="P115" s="162"/>
      <c r="Q115" s="162"/>
      <c r="R115" s="162"/>
      <c r="S115" s="162"/>
      <c r="T115" s="20">
        <f t="shared" si="55"/>
        <v>0</v>
      </c>
      <c r="U115" s="71"/>
      <c r="V115" s="71"/>
      <c r="W115" s="71"/>
      <c r="X115" s="71"/>
      <c r="Y115" s="71"/>
      <c r="Z115" s="71"/>
      <c r="AA115" s="71"/>
      <c r="AB115" s="71"/>
    </row>
    <row r="116" spans="1:28" x14ac:dyDescent="0.2">
      <c r="A116" s="25">
        <v>92</v>
      </c>
      <c r="B116" s="162"/>
      <c r="C116" s="163"/>
      <c r="D116" s="138">
        <v>3804240017</v>
      </c>
      <c r="E116" s="69" t="s">
        <v>145</v>
      </c>
      <c r="F116" s="139">
        <f t="shared" si="64"/>
        <v>7478.6749999999993</v>
      </c>
      <c r="G116" s="18" t="s">
        <v>24</v>
      </c>
      <c r="H116" s="18">
        <v>30</v>
      </c>
      <c r="I116" s="18"/>
      <c r="J116" s="19">
        <v>6</v>
      </c>
      <c r="K116" s="66"/>
      <c r="L116" s="162">
        <v>150</v>
      </c>
      <c r="M116" s="162">
        <f t="shared" si="54"/>
        <v>146</v>
      </c>
      <c r="N116" s="162">
        <v>39</v>
      </c>
      <c r="O116" s="162">
        <v>2.2000000000000002</v>
      </c>
      <c r="P116" s="162">
        <v>200</v>
      </c>
      <c r="Q116" s="162">
        <v>50</v>
      </c>
      <c r="R116" s="162">
        <v>110</v>
      </c>
      <c r="S116" s="162">
        <v>50</v>
      </c>
      <c r="T116" s="20">
        <f t="shared" si="55"/>
        <v>1.6</v>
      </c>
      <c r="U116" s="71">
        <f>L116*M116*$E$3</f>
        <v>1808.94</v>
      </c>
      <c r="V116" s="71">
        <f>L116*N116*$E$4</f>
        <v>837.13499999999999</v>
      </c>
      <c r="W116" s="71">
        <f>O116*$E$5*L116</f>
        <v>511.07100000000003</v>
      </c>
      <c r="X116" s="71">
        <f>P116*$E$6</f>
        <v>1836.1000000000001</v>
      </c>
      <c r="Y116" s="71">
        <f>Q116*$E$9</f>
        <v>774.28499999999997</v>
      </c>
      <c r="Z116" s="71">
        <f>R116*$E$7</f>
        <v>936.85899999999992</v>
      </c>
      <c r="AA116" s="71">
        <f>S116*$E$8</f>
        <v>774.28499999999997</v>
      </c>
      <c r="AB116" s="71">
        <f>SUM(U116:AA116)</f>
        <v>7478.6749999999993</v>
      </c>
    </row>
    <row r="117" spans="1:28" x14ac:dyDescent="0.2">
      <c r="A117" s="25">
        <v>93</v>
      </c>
      <c r="B117" s="162"/>
      <c r="C117" s="163"/>
      <c r="D117" s="26">
        <v>3804247017</v>
      </c>
      <c r="E117" s="18" t="s">
        <v>146</v>
      </c>
      <c r="F117" s="29">
        <f t="shared" si="64"/>
        <v>7478.6749999999993</v>
      </c>
      <c r="G117" s="18" t="s">
        <v>24</v>
      </c>
      <c r="H117" s="18"/>
      <c r="I117" s="18"/>
      <c r="J117" s="19"/>
      <c r="K117" s="66"/>
      <c r="L117" s="162">
        <v>150</v>
      </c>
      <c r="M117" s="162">
        <f t="shared" si="54"/>
        <v>146</v>
      </c>
      <c r="N117" s="162">
        <v>39</v>
      </c>
      <c r="O117" s="162">
        <v>2.2000000000000002</v>
      </c>
      <c r="P117" s="162">
        <v>200</v>
      </c>
      <c r="Q117" s="162">
        <v>50</v>
      </c>
      <c r="R117" s="162">
        <v>110</v>
      </c>
      <c r="S117" s="162">
        <v>50</v>
      </c>
      <c r="T117" s="20">
        <f t="shared" si="55"/>
        <v>1.6</v>
      </c>
      <c r="U117" s="71">
        <f>L117*M117*$E$3</f>
        <v>1808.94</v>
      </c>
      <c r="V117" s="71">
        <f>L117*N117*$E$4</f>
        <v>837.13499999999999</v>
      </c>
      <c r="W117" s="71">
        <f>O117*$E$5*L117</f>
        <v>511.07100000000003</v>
      </c>
      <c r="X117" s="71">
        <f>P117*$E$6</f>
        <v>1836.1000000000001</v>
      </c>
      <c r="Y117" s="71">
        <f>Q117*$E$9</f>
        <v>774.28499999999997</v>
      </c>
      <c r="Z117" s="71">
        <f>R117*$E$7</f>
        <v>936.85899999999992</v>
      </c>
      <c r="AA117" s="71">
        <f>S117*$E$8</f>
        <v>774.28499999999997</v>
      </c>
      <c r="AB117" s="71">
        <f>SUM(U117:AA117)</f>
        <v>7478.6749999999993</v>
      </c>
    </row>
    <row r="118" spans="1:28" x14ac:dyDescent="0.2">
      <c r="A118" s="25">
        <v>94</v>
      </c>
      <c r="B118" s="162"/>
      <c r="C118" s="163"/>
      <c r="D118" s="26">
        <v>3804249017</v>
      </c>
      <c r="E118" s="18" t="s">
        <v>147</v>
      </c>
      <c r="F118" s="29">
        <f t="shared" si="64"/>
        <v>7478.6749999999993</v>
      </c>
      <c r="G118" s="18" t="s">
        <v>24</v>
      </c>
      <c r="H118" s="18"/>
      <c r="I118" s="18"/>
      <c r="J118" s="19"/>
      <c r="K118" s="66"/>
      <c r="L118" s="162">
        <v>150</v>
      </c>
      <c r="M118" s="162">
        <f t="shared" si="54"/>
        <v>146</v>
      </c>
      <c r="N118" s="162">
        <v>39</v>
      </c>
      <c r="O118" s="162">
        <v>2.2000000000000002</v>
      </c>
      <c r="P118" s="162">
        <v>200</v>
      </c>
      <c r="Q118" s="162">
        <v>50</v>
      </c>
      <c r="R118" s="162">
        <v>110</v>
      </c>
      <c r="S118" s="162">
        <v>50</v>
      </c>
      <c r="T118" s="20">
        <f t="shared" si="55"/>
        <v>1.6</v>
      </c>
      <c r="U118" s="71">
        <f>L118*M118*$E$3</f>
        <v>1808.94</v>
      </c>
      <c r="V118" s="71">
        <f>L118*N118*$E$4</f>
        <v>837.13499999999999</v>
      </c>
      <c r="W118" s="71">
        <f>O118*$E$5*L118</f>
        <v>511.07100000000003</v>
      </c>
      <c r="X118" s="71">
        <f>P118*$E$6</f>
        <v>1836.1000000000001</v>
      </c>
      <c r="Y118" s="71">
        <f>Q118*$E$9</f>
        <v>774.28499999999997</v>
      </c>
      <c r="Z118" s="71">
        <f>R118*$E$7</f>
        <v>936.85899999999992</v>
      </c>
      <c r="AA118" s="71">
        <f>S118*$E$8</f>
        <v>774.28499999999997</v>
      </c>
      <c r="AB118" s="71">
        <f>SUM(U118:AA118)</f>
        <v>7478.6749999999993</v>
      </c>
    </row>
    <row r="119" spans="1:28" x14ac:dyDescent="0.2">
      <c r="A119" s="25">
        <v>94</v>
      </c>
      <c r="B119" s="162"/>
      <c r="C119" s="163"/>
      <c r="D119" s="26">
        <v>3804269010</v>
      </c>
      <c r="E119" s="18" t="s">
        <v>431</v>
      </c>
      <c r="F119" s="29">
        <f>AB119</f>
        <v>7478.6749999999993</v>
      </c>
      <c r="G119" s="18" t="s">
        <v>362</v>
      </c>
      <c r="H119" s="18"/>
      <c r="I119" s="18"/>
      <c r="J119" s="19"/>
      <c r="K119" s="66">
        <v>1</v>
      </c>
      <c r="L119" s="162">
        <v>150</v>
      </c>
      <c r="M119" s="162">
        <f t="shared" si="54"/>
        <v>146</v>
      </c>
      <c r="N119" s="162">
        <v>39</v>
      </c>
      <c r="O119" s="162">
        <v>2.2000000000000002</v>
      </c>
      <c r="P119" s="162">
        <v>200</v>
      </c>
      <c r="Q119" s="162">
        <v>50</v>
      </c>
      <c r="R119" s="162">
        <v>110</v>
      </c>
      <c r="S119" s="162">
        <v>50</v>
      </c>
      <c r="T119" s="20">
        <f>(R119+S119)/100</f>
        <v>1.6</v>
      </c>
      <c r="U119" s="71">
        <f>L119*M119*$E$3</f>
        <v>1808.94</v>
      </c>
      <c r="V119" s="71">
        <f>L119*N119*$E$4</f>
        <v>837.13499999999999</v>
      </c>
      <c r="W119" s="71">
        <f>O119*$E$5*L119</f>
        <v>511.07100000000003</v>
      </c>
      <c r="X119" s="71">
        <f>P119*$E$6</f>
        <v>1836.1000000000001</v>
      </c>
      <c r="Y119" s="71">
        <f>Q119*$E$9</f>
        <v>774.28499999999997</v>
      </c>
      <c r="Z119" s="71">
        <f>R119*$E$7</f>
        <v>936.85899999999992</v>
      </c>
      <c r="AA119" s="71">
        <f>S119*$E$8</f>
        <v>774.28499999999997</v>
      </c>
      <c r="AB119" s="71">
        <f>SUM(U119:AA119)</f>
        <v>7478.6749999999993</v>
      </c>
    </row>
    <row r="120" spans="1:28" x14ac:dyDescent="0.2">
      <c r="A120" s="25">
        <v>95</v>
      </c>
      <c r="B120" s="162"/>
      <c r="C120" s="163"/>
      <c r="D120" s="26">
        <v>3804249010</v>
      </c>
      <c r="E120" s="18" t="s">
        <v>148</v>
      </c>
      <c r="F120" s="29">
        <f t="shared" si="64"/>
        <v>0</v>
      </c>
      <c r="G120" s="18"/>
      <c r="H120" s="18"/>
      <c r="I120" s="18"/>
      <c r="J120" s="19"/>
      <c r="K120" s="66"/>
      <c r="L120" s="162"/>
      <c r="M120" s="162"/>
      <c r="N120" s="162"/>
      <c r="O120" s="162"/>
      <c r="P120" s="162"/>
      <c r="Q120" s="162"/>
      <c r="R120" s="162"/>
      <c r="S120" s="162"/>
      <c r="T120" s="20"/>
      <c r="U120" s="71"/>
      <c r="V120" s="71"/>
      <c r="W120" s="71"/>
      <c r="X120" s="71"/>
      <c r="Y120" s="71"/>
      <c r="Z120" s="71"/>
      <c r="AA120" s="71"/>
      <c r="AB120" s="71"/>
    </row>
    <row r="121" spans="1:28" x14ac:dyDescent="0.2">
      <c r="A121" s="25">
        <v>96</v>
      </c>
      <c r="B121" s="162"/>
      <c r="C121" s="163"/>
      <c r="D121" s="138">
        <v>3804250010</v>
      </c>
      <c r="E121" s="69" t="s">
        <v>149</v>
      </c>
      <c r="F121" s="139">
        <f t="shared" si="64"/>
        <v>7478.6749999999993</v>
      </c>
      <c r="G121" s="18" t="s">
        <v>25</v>
      </c>
      <c r="H121" s="18">
        <v>30</v>
      </c>
      <c r="I121" s="18"/>
      <c r="J121" s="19">
        <v>7</v>
      </c>
      <c r="K121" s="66"/>
      <c r="L121" s="162">
        <v>150</v>
      </c>
      <c r="M121" s="162">
        <f t="shared" ref="M121:M176" si="73">$G$3</f>
        <v>146</v>
      </c>
      <c r="N121" s="162">
        <v>39</v>
      </c>
      <c r="O121" s="162">
        <v>2.2000000000000002</v>
      </c>
      <c r="P121" s="162">
        <v>200</v>
      </c>
      <c r="Q121" s="162">
        <v>50</v>
      </c>
      <c r="R121" s="162">
        <v>110</v>
      </c>
      <c r="S121" s="162">
        <v>50</v>
      </c>
      <c r="T121" s="20">
        <f t="shared" ref="T121:T174" si="74">(R121+S121)/100</f>
        <v>1.6</v>
      </c>
      <c r="U121" s="71">
        <f t="shared" ref="U121:U127" si="75">L121*M121*$E$3</f>
        <v>1808.94</v>
      </c>
      <c r="V121" s="71">
        <f t="shared" ref="V121:V127" si="76">L121*N121*$E$4</f>
        <v>837.13499999999999</v>
      </c>
      <c r="W121" s="71">
        <f t="shared" ref="W121:W127" si="77">O121*$E$5*L121</f>
        <v>511.07100000000003</v>
      </c>
      <c r="X121" s="71">
        <f t="shared" ref="X121:X127" si="78">P121*$E$6</f>
        <v>1836.1000000000001</v>
      </c>
      <c r="Y121" s="71">
        <f t="shared" ref="Y121:Y127" si="79">Q121*$E$9</f>
        <v>774.28499999999997</v>
      </c>
      <c r="Z121" s="71">
        <f t="shared" ref="Z121:Z127" si="80">R121*$E$7</f>
        <v>936.85899999999992</v>
      </c>
      <c r="AA121" s="71">
        <f t="shared" ref="AA121:AA127" si="81">S121*$E$8</f>
        <v>774.28499999999997</v>
      </c>
      <c r="AB121" s="71">
        <f t="shared" ref="AB121:AB127" si="82">SUM(U121:AA121)</f>
        <v>7478.6749999999993</v>
      </c>
    </row>
    <row r="122" spans="1:28" x14ac:dyDescent="0.2">
      <c r="A122" s="25">
        <v>97</v>
      </c>
      <c r="B122" s="162"/>
      <c r="C122" s="163"/>
      <c r="D122" s="138">
        <v>3804250020</v>
      </c>
      <c r="E122" s="69" t="s">
        <v>150</v>
      </c>
      <c r="F122" s="139">
        <f t="shared" si="64"/>
        <v>7478.6749999999993</v>
      </c>
      <c r="G122" s="18" t="s">
        <v>25</v>
      </c>
      <c r="H122" s="18">
        <v>30</v>
      </c>
      <c r="I122" s="18"/>
      <c r="J122" s="19">
        <v>7</v>
      </c>
      <c r="K122" s="66"/>
      <c r="L122" s="162">
        <v>150</v>
      </c>
      <c r="M122" s="162">
        <f t="shared" si="73"/>
        <v>146</v>
      </c>
      <c r="N122" s="162">
        <v>39</v>
      </c>
      <c r="O122" s="162">
        <v>2.2000000000000002</v>
      </c>
      <c r="P122" s="162">
        <v>200</v>
      </c>
      <c r="Q122" s="162">
        <v>50</v>
      </c>
      <c r="R122" s="162">
        <v>110</v>
      </c>
      <c r="S122" s="162">
        <v>50</v>
      </c>
      <c r="T122" s="20">
        <f t="shared" si="74"/>
        <v>1.6</v>
      </c>
      <c r="U122" s="71">
        <f t="shared" si="75"/>
        <v>1808.94</v>
      </c>
      <c r="V122" s="71">
        <f t="shared" si="76"/>
        <v>837.13499999999999</v>
      </c>
      <c r="W122" s="71">
        <f t="shared" si="77"/>
        <v>511.07100000000003</v>
      </c>
      <c r="X122" s="71">
        <f t="shared" si="78"/>
        <v>1836.1000000000001</v>
      </c>
      <c r="Y122" s="71">
        <f t="shared" si="79"/>
        <v>774.28499999999997</v>
      </c>
      <c r="Z122" s="71">
        <f t="shared" si="80"/>
        <v>936.85899999999992</v>
      </c>
      <c r="AA122" s="71">
        <f t="shared" si="81"/>
        <v>774.28499999999997</v>
      </c>
      <c r="AB122" s="71">
        <f t="shared" si="82"/>
        <v>7478.6749999999993</v>
      </c>
    </row>
    <row r="123" spans="1:28" x14ac:dyDescent="0.2">
      <c r="A123" s="25">
        <v>98</v>
      </c>
      <c r="B123" s="162"/>
      <c r="C123" s="163"/>
      <c r="D123" s="138">
        <v>3804250030</v>
      </c>
      <c r="E123" s="69" t="s">
        <v>151</v>
      </c>
      <c r="F123" s="139">
        <f t="shared" si="64"/>
        <v>7478.6749999999993</v>
      </c>
      <c r="G123" s="18" t="s">
        <v>25</v>
      </c>
      <c r="H123" s="18">
        <v>30</v>
      </c>
      <c r="I123" s="18"/>
      <c r="J123" s="19">
        <v>7</v>
      </c>
      <c r="K123" s="66"/>
      <c r="L123" s="162">
        <v>150</v>
      </c>
      <c r="M123" s="162">
        <f t="shared" si="73"/>
        <v>146</v>
      </c>
      <c r="N123" s="162">
        <v>39</v>
      </c>
      <c r="O123" s="162">
        <v>2.2000000000000002</v>
      </c>
      <c r="P123" s="162">
        <v>200</v>
      </c>
      <c r="Q123" s="162">
        <v>50</v>
      </c>
      <c r="R123" s="162">
        <v>110</v>
      </c>
      <c r="S123" s="162">
        <v>50</v>
      </c>
      <c r="T123" s="20">
        <f t="shared" si="74"/>
        <v>1.6</v>
      </c>
      <c r="U123" s="71">
        <f t="shared" si="75"/>
        <v>1808.94</v>
      </c>
      <c r="V123" s="71">
        <f t="shared" si="76"/>
        <v>837.13499999999999</v>
      </c>
      <c r="W123" s="71">
        <f t="shared" si="77"/>
        <v>511.07100000000003</v>
      </c>
      <c r="X123" s="71">
        <f t="shared" si="78"/>
        <v>1836.1000000000001</v>
      </c>
      <c r="Y123" s="71">
        <f t="shared" si="79"/>
        <v>774.28499999999997</v>
      </c>
      <c r="Z123" s="71">
        <f t="shared" si="80"/>
        <v>936.85899999999992</v>
      </c>
      <c r="AA123" s="71">
        <f t="shared" si="81"/>
        <v>774.28499999999997</v>
      </c>
      <c r="AB123" s="71">
        <f t="shared" si="82"/>
        <v>7478.6749999999993</v>
      </c>
    </row>
    <row r="124" spans="1:28" x14ac:dyDescent="0.2">
      <c r="A124" s="25">
        <v>99</v>
      </c>
      <c r="B124" s="162"/>
      <c r="C124" s="163"/>
      <c r="D124" s="138">
        <v>3804250040</v>
      </c>
      <c r="E124" s="69" t="s">
        <v>152</v>
      </c>
      <c r="F124" s="139">
        <f t="shared" si="64"/>
        <v>7478.6749999999993</v>
      </c>
      <c r="G124" s="18"/>
      <c r="H124" s="18">
        <v>30</v>
      </c>
      <c r="I124" s="18"/>
      <c r="J124" s="19">
        <v>7</v>
      </c>
      <c r="K124" s="66"/>
      <c r="L124" s="162">
        <v>150</v>
      </c>
      <c r="M124" s="162">
        <f t="shared" si="73"/>
        <v>146</v>
      </c>
      <c r="N124" s="162">
        <v>39</v>
      </c>
      <c r="O124" s="162">
        <v>2.2000000000000002</v>
      </c>
      <c r="P124" s="162">
        <v>200</v>
      </c>
      <c r="Q124" s="162">
        <v>50</v>
      </c>
      <c r="R124" s="162">
        <v>110</v>
      </c>
      <c r="S124" s="162">
        <v>50</v>
      </c>
      <c r="T124" s="20">
        <f t="shared" si="74"/>
        <v>1.6</v>
      </c>
      <c r="U124" s="71">
        <f t="shared" si="75"/>
        <v>1808.94</v>
      </c>
      <c r="V124" s="71">
        <f t="shared" si="76"/>
        <v>837.13499999999999</v>
      </c>
      <c r="W124" s="71">
        <f t="shared" si="77"/>
        <v>511.07100000000003</v>
      </c>
      <c r="X124" s="71">
        <f t="shared" si="78"/>
        <v>1836.1000000000001</v>
      </c>
      <c r="Y124" s="71">
        <f t="shared" si="79"/>
        <v>774.28499999999997</v>
      </c>
      <c r="Z124" s="71">
        <f t="shared" si="80"/>
        <v>936.85899999999992</v>
      </c>
      <c r="AA124" s="71">
        <f t="shared" si="81"/>
        <v>774.28499999999997</v>
      </c>
      <c r="AB124" s="71">
        <f t="shared" si="82"/>
        <v>7478.6749999999993</v>
      </c>
    </row>
    <row r="125" spans="1:28" x14ac:dyDescent="0.2">
      <c r="A125" s="25">
        <v>100</v>
      </c>
      <c r="B125" s="162">
        <v>3901</v>
      </c>
      <c r="C125" s="163">
        <v>0</v>
      </c>
      <c r="D125" s="17">
        <v>3901000000</v>
      </c>
      <c r="E125" s="37" t="s">
        <v>153</v>
      </c>
      <c r="F125" s="38">
        <f t="shared" si="64"/>
        <v>6704.3899999999994</v>
      </c>
      <c r="G125" s="18"/>
      <c r="H125" s="18"/>
      <c r="I125" s="18"/>
      <c r="J125" s="19"/>
      <c r="K125" s="66"/>
      <c r="L125" s="162">
        <v>150</v>
      </c>
      <c r="M125" s="162">
        <f t="shared" si="73"/>
        <v>146</v>
      </c>
      <c r="N125" s="162">
        <v>39</v>
      </c>
      <c r="O125" s="162">
        <v>2.2000000000000002</v>
      </c>
      <c r="P125" s="162">
        <v>200</v>
      </c>
      <c r="Q125" s="162">
        <v>50</v>
      </c>
      <c r="R125" s="162">
        <v>110</v>
      </c>
      <c r="S125" s="162"/>
      <c r="T125" s="20">
        <f t="shared" si="74"/>
        <v>1.1000000000000001</v>
      </c>
      <c r="U125" s="71">
        <f t="shared" si="75"/>
        <v>1808.94</v>
      </c>
      <c r="V125" s="71">
        <f t="shared" si="76"/>
        <v>837.13499999999999</v>
      </c>
      <c r="W125" s="71">
        <f t="shared" si="77"/>
        <v>511.07100000000003</v>
      </c>
      <c r="X125" s="71">
        <f t="shared" si="78"/>
        <v>1836.1000000000001</v>
      </c>
      <c r="Y125" s="71">
        <f t="shared" si="79"/>
        <v>774.28499999999997</v>
      </c>
      <c r="Z125" s="71">
        <f t="shared" si="80"/>
        <v>936.85899999999992</v>
      </c>
      <c r="AA125" s="71">
        <f t="shared" si="81"/>
        <v>0</v>
      </c>
      <c r="AB125" s="71">
        <f t="shared" si="82"/>
        <v>6704.3899999999994</v>
      </c>
    </row>
    <row r="126" spans="1:28" x14ac:dyDescent="0.2">
      <c r="A126" s="25">
        <v>101</v>
      </c>
      <c r="B126" s="162"/>
      <c r="C126" s="163"/>
      <c r="D126" s="138">
        <v>3901210017</v>
      </c>
      <c r="E126" s="69" t="s">
        <v>154</v>
      </c>
      <c r="F126" s="139">
        <f t="shared" si="64"/>
        <v>9847.973</v>
      </c>
      <c r="G126" s="18" t="s">
        <v>24</v>
      </c>
      <c r="H126" s="18">
        <v>30</v>
      </c>
      <c r="I126" s="18"/>
      <c r="J126" s="19">
        <v>6</v>
      </c>
      <c r="K126" s="66"/>
      <c r="L126" s="162">
        <v>150</v>
      </c>
      <c r="M126" s="162">
        <f t="shared" si="73"/>
        <v>146</v>
      </c>
      <c r="N126" s="162">
        <v>39</v>
      </c>
      <c r="O126" s="162">
        <v>2.2000000000000002</v>
      </c>
      <c r="P126" s="162">
        <v>200</v>
      </c>
      <c r="Q126" s="162">
        <v>50</v>
      </c>
      <c r="R126" s="162">
        <v>170</v>
      </c>
      <c r="S126" s="162">
        <v>170</v>
      </c>
      <c r="T126" s="20">
        <f t="shared" si="74"/>
        <v>3.4</v>
      </c>
      <c r="U126" s="71">
        <f t="shared" si="75"/>
        <v>1808.94</v>
      </c>
      <c r="V126" s="71">
        <f t="shared" si="76"/>
        <v>837.13499999999999</v>
      </c>
      <c r="W126" s="71">
        <f t="shared" si="77"/>
        <v>511.07100000000003</v>
      </c>
      <c r="X126" s="71">
        <f t="shared" si="78"/>
        <v>1836.1000000000001</v>
      </c>
      <c r="Y126" s="71">
        <f t="shared" si="79"/>
        <v>774.28499999999997</v>
      </c>
      <c r="Z126" s="71">
        <f t="shared" si="80"/>
        <v>1447.873</v>
      </c>
      <c r="AA126" s="71">
        <f t="shared" si="81"/>
        <v>2632.569</v>
      </c>
      <c r="AB126" s="71">
        <f t="shared" si="82"/>
        <v>9847.973</v>
      </c>
    </row>
    <row r="127" spans="1:28" x14ac:dyDescent="0.2">
      <c r="A127" s="25">
        <v>102</v>
      </c>
      <c r="B127" s="162"/>
      <c r="C127" s="163"/>
      <c r="D127" s="138">
        <v>3901220017</v>
      </c>
      <c r="E127" s="69" t="s">
        <v>155</v>
      </c>
      <c r="F127" s="139">
        <f t="shared" si="64"/>
        <v>7974.2079999999996</v>
      </c>
      <c r="G127" s="18" t="s">
        <v>24</v>
      </c>
      <c r="H127" s="18">
        <v>30</v>
      </c>
      <c r="I127" s="18"/>
      <c r="J127" s="19">
        <v>6</v>
      </c>
      <c r="K127" s="66"/>
      <c r="L127" s="162">
        <v>150</v>
      </c>
      <c r="M127" s="162">
        <f t="shared" si="73"/>
        <v>146</v>
      </c>
      <c r="N127" s="162">
        <v>39</v>
      </c>
      <c r="O127" s="162">
        <v>2.2000000000000002</v>
      </c>
      <c r="P127" s="162">
        <v>200</v>
      </c>
      <c r="Q127" s="162">
        <v>50</v>
      </c>
      <c r="R127" s="162">
        <v>150</v>
      </c>
      <c r="S127" s="162">
        <v>60</v>
      </c>
      <c r="T127" s="20">
        <f t="shared" si="74"/>
        <v>2.1</v>
      </c>
      <c r="U127" s="71">
        <f t="shared" si="75"/>
        <v>1808.94</v>
      </c>
      <c r="V127" s="71">
        <f t="shared" si="76"/>
        <v>837.13499999999999</v>
      </c>
      <c r="W127" s="71">
        <f t="shared" si="77"/>
        <v>511.07100000000003</v>
      </c>
      <c r="X127" s="71">
        <f t="shared" si="78"/>
        <v>1836.1000000000001</v>
      </c>
      <c r="Y127" s="71">
        <f t="shared" si="79"/>
        <v>774.28499999999997</v>
      </c>
      <c r="Z127" s="71">
        <f t="shared" si="80"/>
        <v>1277.5349999999999</v>
      </c>
      <c r="AA127" s="71">
        <f t="shared" si="81"/>
        <v>929.14199999999994</v>
      </c>
      <c r="AB127" s="71">
        <f t="shared" si="82"/>
        <v>7974.2079999999996</v>
      </c>
    </row>
    <row r="128" spans="1:28" x14ac:dyDescent="0.2">
      <c r="A128" s="25">
        <v>103</v>
      </c>
      <c r="B128" s="162"/>
      <c r="C128" s="163"/>
      <c r="D128" s="26">
        <v>3901077010</v>
      </c>
      <c r="E128" s="18" t="s">
        <v>156</v>
      </c>
      <c r="F128" s="29">
        <f t="shared" si="64"/>
        <v>7974.2079999999996</v>
      </c>
      <c r="G128" s="18" t="s">
        <v>24</v>
      </c>
      <c r="H128" s="18"/>
      <c r="I128" s="18"/>
      <c r="J128" s="19"/>
      <c r="K128" s="66"/>
      <c r="L128" s="162">
        <v>150</v>
      </c>
      <c r="M128" s="162">
        <f t="shared" si="73"/>
        <v>146</v>
      </c>
      <c r="N128" s="162">
        <v>39</v>
      </c>
      <c r="O128" s="162">
        <v>2.2000000000000002</v>
      </c>
      <c r="P128" s="162">
        <v>200</v>
      </c>
      <c r="Q128" s="162">
        <v>50</v>
      </c>
      <c r="R128" s="162">
        <v>150</v>
      </c>
      <c r="S128" s="162">
        <v>60</v>
      </c>
      <c r="T128" s="20">
        <f t="shared" si="74"/>
        <v>2.1</v>
      </c>
      <c r="U128" s="71">
        <f>L128*M128*$E$3</f>
        <v>1808.94</v>
      </c>
      <c r="V128" s="71">
        <f>L128*N128*$E$4</f>
        <v>837.13499999999999</v>
      </c>
      <c r="W128" s="71">
        <f>O128*$E$5*L128</f>
        <v>511.07100000000003</v>
      </c>
      <c r="X128" s="71">
        <f>P128*$E$6</f>
        <v>1836.1000000000001</v>
      </c>
      <c r="Y128" s="71">
        <f>Q128*$E$9</f>
        <v>774.28499999999997</v>
      </c>
      <c r="Z128" s="71">
        <f>R128*$E$7</f>
        <v>1277.5349999999999</v>
      </c>
      <c r="AA128" s="71">
        <f>S128*$E$8</f>
        <v>929.14199999999994</v>
      </c>
      <c r="AB128" s="71">
        <f>SUM(U128:AA128)</f>
        <v>7974.2079999999996</v>
      </c>
    </row>
    <row r="129" spans="1:28" x14ac:dyDescent="0.2">
      <c r="A129" s="25">
        <v>104</v>
      </c>
      <c r="B129" s="162"/>
      <c r="C129" s="163"/>
      <c r="D129" s="26">
        <v>3901077020</v>
      </c>
      <c r="E129" s="18" t="s">
        <v>157</v>
      </c>
      <c r="F129" s="29">
        <f t="shared" si="64"/>
        <v>7974.2079999999996</v>
      </c>
      <c r="G129" s="18" t="s">
        <v>24</v>
      </c>
      <c r="H129" s="18"/>
      <c r="I129" s="18"/>
      <c r="J129" s="19"/>
      <c r="K129" s="66"/>
      <c r="L129" s="162">
        <v>150</v>
      </c>
      <c r="M129" s="162">
        <f t="shared" si="73"/>
        <v>146</v>
      </c>
      <c r="N129" s="162">
        <v>39</v>
      </c>
      <c r="O129" s="162">
        <v>2.2000000000000002</v>
      </c>
      <c r="P129" s="162">
        <v>200</v>
      </c>
      <c r="Q129" s="162">
        <v>50</v>
      </c>
      <c r="R129" s="162">
        <v>150</v>
      </c>
      <c r="S129" s="162">
        <v>60</v>
      </c>
      <c r="T129" s="20">
        <f t="shared" si="74"/>
        <v>2.1</v>
      </c>
      <c r="U129" s="71">
        <f>L129*M129*$E$3</f>
        <v>1808.94</v>
      </c>
      <c r="V129" s="71">
        <f>L129*N129*$E$4</f>
        <v>837.13499999999999</v>
      </c>
      <c r="W129" s="71">
        <f>O129*$E$5*L129</f>
        <v>511.07100000000003</v>
      </c>
      <c r="X129" s="71">
        <f>P129*$E$6</f>
        <v>1836.1000000000001</v>
      </c>
      <c r="Y129" s="71">
        <f>Q129*$E$9</f>
        <v>774.28499999999997</v>
      </c>
      <c r="Z129" s="71">
        <f>R129*$E$7</f>
        <v>1277.5349999999999</v>
      </c>
      <c r="AA129" s="71">
        <f>S129*$E$8</f>
        <v>929.14199999999994</v>
      </c>
      <c r="AB129" s="71">
        <f>SUM(U129:AA129)</f>
        <v>7974.2079999999996</v>
      </c>
    </row>
    <row r="130" spans="1:28" x14ac:dyDescent="0.2">
      <c r="A130" s="25">
        <v>105</v>
      </c>
      <c r="B130" s="162"/>
      <c r="C130" s="163"/>
      <c r="D130" s="26">
        <v>3901079010</v>
      </c>
      <c r="E130" s="18" t="s">
        <v>158</v>
      </c>
      <c r="F130" s="29">
        <f t="shared" si="64"/>
        <v>7974.2079999999996</v>
      </c>
      <c r="G130" s="18" t="s">
        <v>24</v>
      </c>
      <c r="H130" s="18"/>
      <c r="I130" s="18"/>
      <c r="J130" s="19"/>
      <c r="K130" s="66"/>
      <c r="L130" s="162">
        <v>150</v>
      </c>
      <c r="M130" s="162">
        <f t="shared" si="73"/>
        <v>146</v>
      </c>
      <c r="N130" s="162">
        <v>39</v>
      </c>
      <c r="O130" s="162">
        <v>2.2000000000000002</v>
      </c>
      <c r="P130" s="162">
        <v>200</v>
      </c>
      <c r="Q130" s="162">
        <v>50</v>
      </c>
      <c r="R130" s="162">
        <v>150</v>
      </c>
      <c r="S130" s="162">
        <v>60</v>
      </c>
      <c r="T130" s="20">
        <f t="shared" si="74"/>
        <v>2.1</v>
      </c>
      <c r="U130" s="71">
        <f>L130*M130*$E$3</f>
        <v>1808.94</v>
      </c>
      <c r="V130" s="71">
        <f>L130*N130*$E$4</f>
        <v>837.13499999999999</v>
      </c>
      <c r="W130" s="71">
        <f>O130*$E$5*L130</f>
        <v>511.07100000000003</v>
      </c>
      <c r="X130" s="71">
        <f>P130*$E$6</f>
        <v>1836.1000000000001</v>
      </c>
      <c r="Y130" s="71">
        <f>Q130*$E$9</f>
        <v>774.28499999999997</v>
      </c>
      <c r="Z130" s="71">
        <f>R130*$E$7</f>
        <v>1277.5349999999999</v>
      </c>
      <c r="AA130" s="71">
        <f>S130*$E$8</f>
        <v>929.14199999999994</v>
      </c>
      <c r="AB130" s="71">
        <f>SUM(U130:AA130)</f>
        <v>7974.2079999999996</v>
      </c>
    </row>
    <row r="131" spans="1:28" x14ac:dyDescent="0.2">
      <c r="A131" s="25">
        <v>105</v>
      </c>
      <c r="B131" s="162"/>
      <c r="C131" s="163"/>
      <c r="D131" s="26">
        <v>3901829010</v>
      </c>
      <c r="E131" s="18" t="s">
        <v>422</v>
      </c>
      <c r="F131" s="29">
        <f>AB131</f>
        <v>7974.2079999999996</v>
      </c>
      <c r="G131" s="18" t="s">
        <v>362</v>
      </c>
      <c r="H131" s="18"/>
      <c r="I131" s="18"/>
      <c r="J131" s="19"/>
      <c r="K131" s="66">
        <v>1</v>
      </c>
      <c r="L131" s="162">
        <v>150</v>
      </c>
      <c r="M131" s="162">
        <f t="shared" si="73"/>
        <v>146</v>
      </c>
      <c r="N131" s="162">
        <v>39</v>
      </c>
      <c r="O131" s="162">
        <v>2.2000000000000002</v>
      </c>
      <c r="P131" s="162">
        <v>200</v>
      </c>
      <c r="Q131" s="162">
        <v>50</v>
      </c>
      <c r="R131" s="162">
        <v>150</v>
      </c>
      <c r="S131" s="162">
        <v>60</v>
      </c>
      <c r="T131" s="20">
        <f>(R131+S131)/100</f>
        <v>2.1</v>
      </c>
      <c r="U131" s="71">
        <f>L131*M131*$E$3</f>
        <v>1808.94</v>
      </c>
      <c r="V131" s="71">
        <f>L131*N131*$E$4</f>
        <v>837.13499999999999</v>
      </c>
      <c r="W131" s="71">
        <f>O131*$E$5*L131</f>
        <v>511.07100000000003</v>
      </c>
      <c r="X131" s="71">
        <f>P131*$E$6</f>
        <v>1836.1000000000001</v>
      </c>
      <c r="Y131" s="71">
        <f>Q131*$E$9</f>
        <v>774.28499999999997</v>
      </c>
      <c r="Z131" s="71">
        <f>R131*$E$7</f>
        <v>1277.5349999999999</v>
      </c>
      <c r="AA131" s="71">
        <f>S131*$E$8</f>
        <v>929.14199999999994</v>
      </c>
      <c r="AB131" s="71">
        <f>SUM(U131:AA131)</f>
        <v>7974.2079999999996</v>
      </c>
    </row>
    <row r="132" spans="1:28" x14ac:dyDescent="0.2">
      <c r="A132" s="25">
        <v>106</v>
      </c>
      <c r="B132" s="162"/>
      <c r="C132" s="163"/>
      <c r="D132" s="26">
        <v>3901079020</v>
      </c>
      <c r="E132" s="18" t="s">
        <v>159</v>
      </c>
      <c r="F132" s="29">
        <f t="shared" si="64"/>
        <v>7974.2079999999996</v>
      </c>
      <c r="G132" s="18" t="s">
        <v>24</v>
      </c>
      <c r="H132" s="18"/>
      <c r="I132" s="18"/>
      <c r="J132" s="19"/>
      <c r="K132" s="66"/>
      <c r="L132" s="162">
        <v>150</v>
      </c>
      <c r="M132" s="162">
        <f t="shared" si="73"/>
        <v>146</v>
      </c>
      <c r="N132" s="162">
        <v>39</v>
      </c>
      <c r="O132" s="162">
        <v>2.2000000000000002</v>
      </c>
      <c r="P132" s="162">
        <v>200</v>
      </c>
      <c r="Q132" s="162">
        <v>50</v>
      </c>
      <c r="R132" s="162">
        <v>150</v>
      </c>
      <c r="S132" s="162">
        <v>60</v>
      </c>
      <c r="T132" s="20">
        <f t="shared" si="74"/>
        <v>2.1</v>
      </c>
      <c r="U132" s="71">
        <f>L132*M132*$E$3</f>
        <v>1808.94</v>
      </c>
      <c r="V132" s="71">
        <f>L132*N132*$E$4</f>
        <v>837.13499999999999</v>
      </c>
      <c r="W132" s="71">
        <f>O132*$E$5*L132</f>
        <v>511.07100000000003</v>
      </c>
      <c r="X132" s="71">
        <f>P132*$E$6</f>
        <v>1836.1000000000001</v>
      </c>
      <c r="Y132" s="71">
        <f>Q132*$E$9</f>
        <v>774.28499999999997</v>
      </c>
      <c r="Z132" s="71">
        <f>R132*$E$7</f>
        <v>1277.5349999999999</v>
      </c>
      <c r="AA132" s="71">
        <f>S132*$E$8</f>
        <v>929.14199999999994</v>
      </c>
      <c r="AB132" s="71">
        <f>SUM(U132:AA132)</f>
        <v>7974.2079999999996</v>
      </c>
    </row>
    <row r="133" spans="1:28" x14ac:dyDescent="0.2">
      <c r="A133" s="25">
        <v>107</v>
      </c>
      <c r="B133" s="162"/>
      <c r="C133" s="140"/>
      <c r="D133" s="26">
        <v>3901066010</v>
      </c>
      <c r="E133" s="18" t="s">
        <v>160</v>
      </c>
      <c r="F133" s="29">
        <f t="shared" si="64"/>
        <v>9847.973</v>
      </c>
      <c r="G133" s="18" t="s">
        <v>22</v>
      </c>
      <c r="H133" s="18">
        <v>30</v>
      </c>
      <c r="I133" s="18"/>
      <c r="J133" s="24">
        <v>8</v>
      </c>
      <c r="K133" s="67"/>
      <c r="L133" s="162">
        <v>150</v>
      </c>
      <c r="M133" s="162">
        <f t="shared" si="73"/>
        <v>146</v>
      </c>
      <c r="N133" s="162">
        <v>39</v>
      </c>
      <c r="O133" s="162">
        <v>2.2000000000000002</v>
      </c>
      <c r="P133" s="162">
        <v>200</v>
      </c>
      <c r="Q133" s="162">
        <v>50</v>
      </c>
      <c r="R133" s="162">
        <v>170</v>
      </c>
      <c r="S133" s="162">
        <v>170</v>
      </c>
      <c r="T133" s="20">
        <f t="shared" si="74"/>
        <v>3.4</v>
      </c>
      <c r="U133" s="71">
        <f t="shared" ref="U133:U174" si="83">L133*M133*$E$3</f>
        <v>1808.94</v>
      </c>
      <c r="V133" s="71">
        <f t="shared" ref="V133:V174" si="84">L133*N133*$E$4</f>
        <v>837.13499999999999</v>
      </c>
      <c r="W133" s="71">
        <f t="shared" ref="W133:W174" si="85">O133*$E$5*L133</f>
        <v>511.07100000000003</v>
      </c>
      <c r="X133" s="71">
        <f t="shared" ref="X133:X174" si="86">P133*$E$6</f>
        <v>1836.1000000000001</v>
      </c>
      <c r="Y133" s="71">
        <f t="shared" ref="Y133:Y174" si="87">Q133*$E$9</f>
        <v>774.28499999999997</v>
      </c>
      <c r="Z133" s="71">
        <f t="shared" ref="Z133:Z174" si="88">R133*$E$7</f>
        <v>1447.873</v>
      </c>
      <c r="AA133" s="71">
        <f t="shared" ref="AA133:AA174" si="89">S133*$E$8</f>
        <v>2632.569</v>
      </c>
      <c r="AB133" s="71">
        <f t="shared" ref="AB133:AB174" si="90">SUM(U133:AA133)</f>
        <v>9847.973</v>
      </c>
    </row>
    <row r="134" spans="1:28" x14ac:dyDescent="0.2">
      <c r="A134" s="25">
        <v>108</v>
      </c>
      <c r="B134" s="162"/>
      <c r="C134" s="140"/>
      <c r="D134" s="26">
        <v>3901066020</v>
      </c>
      <c r="E134" s="18" t="s">
        <v>161</v>
      </c>
      <c r="F134" s="29">
        <f t="shared" si="64"/>
        <v>7974.2079999999996</v>
      </c>
      <c r="G134" s="18" t="s">
        <v>22</v>
      </c>
      <c r="H134" s="18">
        <v>30</v>
      </c>
      <c r="I134" s="18"/>
      <c r="J134" s="24">
        <v>8</v>
      </c>
      <c r="K134" s="67"/>
      <c r="L134" s="162">
        <v>150</v>
      </c>
      <c r="M134" s="162">
        <f t="shared" si="73"/>
        <v>146</v>
      </c>
      <c r="N134" s="162">
        <v>39</v>
      </c>
      <c r="O134" s="162">
        <v>2.2000000000000002</v>
      </c>
      <c r="P134" s="162">
        <v>200</v>
      </c>
      <c r="Q134" s="162">
        <v>50</v>
      </c>
      <c r="R134" s="162">
        <v>150</v>
      </c>
      <c r="S134" s="162">
        <v>60</v>
      </c>
      <c r="T134" s="20">
        <f t="shared" si="74"/>
        <v>2.1</v>
      </c>
      <c r="U134" s="71">
        <f t="shared" si="83"/>
        <v>1808.94</v>
      </c>
      <c r="V134" s="71">
        <f t="shared" si="84"/>
        <v>837.13499999999999</v>
      </c>
      <c r="W134" s="71">
        <f t="shared" si="85"/>
        <v>511.07100000000003</v>
      </c>
      <c r="X134" s="71">
        <f t="shared" si="86"/>
        <v>1836.1000000000001</v>
      </c>
      <c r="Y134" s="71">
        <f t="shared" si="87"/>
        <v>774.28499999999997</v>
      </c>
      <c r="Z134" s="71">
        <f t="shared" si="88"/>
        <v>1277.5349999999999</v>
      </c>
      <c r="AA134" s="71">
        <f t="shared" si="89"/>
        <v>929.14199999999994</v>
      </c>
      <c r="AB134" s="71">
        <f t="shared" si="90"/>
        <v>7974.2079999999996</v>
      </c>
    </row>
    <row r="135" spans="1:28" x14ac:dyDescent="0.2">
      <c r="A135" s="25">
        <v>109</v>
      </c>
      <c r="B135" s="162"/>
      <c r="C135" s="140"/>
      <c r="D135" s="26">
        <v>3901066030</v>
      </c>
      <c r="E135" s="18" t="s">
        <v>162</v>
      </c>
      <c r="F135" s="29">
        <f t="shared" si="64"/>
        <v>9847.973</v>
      </c>
      <c r="G135" s="18" t="s">
        <v>22</v>
      </c>
      <c r="H135" s="18">
        <v>30</v>
      </c>
      <c r="I135" s="18"/>
      <c r="J135" s="24">
        <v>8</v>
      </c>
      <c r="K135" s="67"/>
      <c r="L135" s="162">
        <v>150</v>
      </c>
      <c r="M135" s="162">
        <f t="shared" si="73"/>
        <v>146</v>
      </c>
      <c r="N135" s="162">
        <v>39</v>
      </c>
      <c r="O135" s="162">
        <v>2.2000000000000002</v>
      </c>
      <c r="P135" s="162">
        <v>200</v>
      </c>
      <c r="Q135" s="162">
        <v>50</v>
      </c>
      <c r="R135" s="162">
        <v>170</v>
      </c>
      <c r="S135" s="162">
        <v>170</v>
      </c>
      <c r="T135" s="20">
        <f t="shared" si="74"/>
        <v>3.4</v>
      </c>
      <c r="U135" s="71">
        <f t="shared" si="83"/>
        <v>1808.94</v>
      </c>
      <c r="V135" s="71">
        <f t="shared" si="84"/>
        <v>837.13499999999999</v>
      </c>
      <c r="W135" s="71">
        <f t="shared" si="85"/>
        <v>511.07100000000003</v>
      </c>
      <c r="X135" s="71">
        <f t="shared" si="86"/>
        <v>1836.1000000000001</v>
      </c>
      <c r="Y135" s="71">
        <f t="shared" si="87"/>
        <v>774.28499999999997</v>
      </c>
      <c r="Z135" s="71">
        <f t="shared" si="88"/>
        <v>1447.873</v>
      </c>
      <c r="AA135" s="71">
        <f t="shared" si="89"/>
        <v>2632.569</v>
      </c>
      <c r="AB135" s="71">
        <f t="shared" si="90"/>
        <v>9847.973</v>
      </c>
    </row>
    <row r="136" spans="1:28" x14ac:dyDescent="0.2">
      <c r="A136" s="25">
        <v>110</v>
      </c>
      <c r="B136" s="162"/>
      <c r="C136" s="163"/>
      <c r="D136" s="18">
        <v>3901700010</v>
      </c>
      <c r="E136" s="70" t="s">
        <v>163</v>
      </c>
      <c r="F136" s="139">
        <f t="shared" si="64"/>
        <v>7974.2079999999996</v>
      </c>
      <c r="G136" s="18" t="s">
        <v>7</v>
      </c>
      <c r="H136" s="18">
        <v>32</v>
      </c>
      <c r="I136" s="18"/>
      <c r="J136" s="19">
        <v>3</v>
      </c>
      <c r="K136" s="66"/>
      <c r="L136" s="162">
        <v>150</v>
      </c>
      <c r="M136" s="162">
        <f t="shared" si="73"/>
        <v>146</v>
      </c>
      <c r="N136" s="162">
        <v>39</v>
      </c>
      <c r="O136" s="162">
        <v>2.2000000000000002</v>
      </c>
      <c r="P136" s="162">
        <v>200</v>
      </c>
      <c r="Q136" s="162">
        <v>50</v>
      </c>
      <c r="R136" s="162">
        <v>150</v>
      </c>
      <c r="S136" s="162">
        <v>60</v>
      </c>
      <c r="T136" s="20">
        <f t="shared" si="74"/>
        <v>2.1</v>
      </c>
      <c r="U136" s="71">
        <f t="shared" si="83"/>
        <v>1808.94</v>
      </c>
      <c r="V136" s="71">
        <f t="shared" si="84"/>
        <v>837.13499999999999</v>
      </c>
      <c r="W136" s="71">
        <f t="shared" si="85"/>
        <v>511.07100000000003</v>
      </c>
      <c r="X136" s="71">
        <f t="shared" si="86"/>
        <v>1836.1000000000001</v>
      </c>
      <c r="Y136" s="71">
        <f t="shared" si="87"/>
        <v>774.28499999999997</v>
      </c>
      <c r="Z136" s="71">
        <f t="shared" si="88"/>
        <v>1277.5349999999999</v>
      </c>
      <c r="AA136" s="71">
        <f t="shared" si="89"/>
        <v>929.14199999999994</v>
      </c>
      <c r="AB136" s="71">
        <f t="shared" si="90"/>
        <v>7974.2079999999996</v>
      </c>
    </row>
    <row r="137" spans="1:28" x14ac:dyDescent="0.2">
      <c r="A137" s="25">
        <v>111</v>
      </c>
      <c r="B137" s="162"/>
      <c r="C137" s="163"/>
      <c r="D137" s="138">
        <v>3901700019</v>
      </c>
      <c r="E137" s="18" t="s">
        <v>164</v>
      </c>
      <c r="F137" s="29">
        <f t="shared" si="64"/>
        <v>7974.2079999999996</v>
      </c>
      <c r="G137" s="18" t="s">
        <v>28</v>
      </c>
      <c r="H137" s="18">
        <v>34</v>
      </c>
      <c r="I137" s="18"/>
      <c r="J137" s="19">
        <v>9</v>
      </c>
      <c r="K137" s="66"/>
      <c r="L137" s="162">
        <v>150</v>
      </c>
      <c r="M137" s="162">
        <f t="shared" si="73"/>
        <v>146</v>
      </c>
      <c r="N137" s="162">
        <v>39</v>
      </c>
      <c r="O137" s="162">
        <v>2.2000000000000002</v>
      </c>
      <c r="P137" s="162">
        <v>200</v>
      </c>
      <c r="Q137" s="162">
        <v>50</v>
      </c>
      <c r="R137" s="162">
        <v>150</v>
      </c>
      <c r="S137" s="162">
        <v>60</v>
      </c>
      <c r="T137" s="20">
        <f t="shared" si="74"/>
        <v>2.1</v>
      </c>
      <c r="U137" s="71">
        <f t="shared" si="83"/>
        <v>1808.94</v>
      </c>
      <c r="V137" s="71">
        <f t="shared" si="84"/>
        <v>837.13499999999999</v>
      </c>
      <c r="W137" s="71">
        <f t="shared" si="85"/>
        <v>511.07100000000003</v>
      </c>
      <c r="X137" s="71">
        <f t="shared" si="86"/>
        <v>1836.1000000000001</v>
      </c>
      <c r="Y137" s="71">
        <f t="shared" si="87"/>
        <v>774.28499999999997</v>
      </c>
      <c r="Z137" s="71">
        <f t="shared" si="88"/>
        <v>1277.5349999999999</v>
      </c>
      <c r="AA137" s="71">
        <f t="shared" si="89"/>
        <v>929.14199999999994</v>
      </c>
      <c r="AB137" s="71">
        <f t="shared" si="90"/>
        <v>7974.2079999999996</v>
      </c>
    </row>
    <row r="138" spans="1:28" x14ac:dyDescent="0.2">
      <c r="A138" s="25">
        <v>112</v>
      </c>
      <c r="B138" s="162"/>
      <c r="C138" s="163"/>
      <c r="D138" s="26">
        <v>3901706010</v>
      </c>
      <c r="E138" s="18" t="s">
        <v>165</v>
      </c>
      <c r="F138" s="29">
        <f t="shared" si="64"/>
        <v>7974.2079999999996</v>
      </c>
      <c r="G138" s="18" t="s">
        <v>7</v>
      </c>
      <c r="H138" s="18">
        <v>32</v>
      </c>
      <c r="I138" s="18"/>
      <c r="J138" s="19">
        <v>3</v>
      </c>
      <c r="K138" s="66"/>
      <c r="L138" s="162">
        <v>150</v>
      </c>
      <c r="M138" s="162">
        <f t="shared" si="73"/>
        <v>146</v>
      </c>
      <c r="N138" s="162">
        <v>39</v>
      </c>
      <c r="O138" s="162">
        <v>2.2000000000000002</v>
      </c>
      <c r="P138" s="162">
        <v>200</v>
      </c>
      <c r="Q138" s="162">
        <v>50</v>
      </c>
      <c r="R138" s="162">
        <v>150</v>
      </c>
      <c r="S138" s="162">
        <v>60</v>
      </c>
      <c r="T138" s="20">
        <f t="shared" si="74"/>
        <v>2.1</v>
      </c>
      <c r="U138" s="71">
        <f t="shared" si="83"/>
        <v>1808.94</v>
      </c>
      <c r="V138" s="71">
        <f t="shared" si="84"/>
        <v>837.13499999999999</v>
      </c>
      <c r="W138" s="71">
        <f t="shared" si="85"/>
        <v>511.07100000000003</v>
      </c>
      <c r="X138" s="71">
        <f t="shared" si="86"/>
        <v>1836.1000000000001</v>
      </c>
      <c r="Y138" s="71">
        <f t="shared" si="87"/>
        <v>774.28499999999997</v>
      </c>
      <c r="Z138" s="71">
        <f t="shared" si="88"/>
        <v>1277.5349999999999</v>
      </c>
      <c r="AA138" s="71">
        <f t="shared" si="89"/>
        <v>929.14199999999994</v>
      </c>
      <c r="AB138" s="71">
        <f t="shared" si="90"/>
        <v>7974.2079999999996</v>
      </c>
    </row>
    <row r="139" spans="1:28" x14ac:dyDescent="0.2">
      <c r="A139" s="25">
        <v>113</v>
      </c>
      <c r="B139" s="162"/>
      <c r="C139" s="163"/>
      <c r="D139" s="18">
        <v>3901710010</v>
      </c>
      <c r="E139" s="70" t="s">
        <v>166</v>
      </c>
      <c r="F139" s="139">
        <f t="shared" si="64"/>
        <v>6704.3899999999994</v>
      </c>
      <c r="G139" s="18" t="s">
        <v>7</v>
      </c>
      <c r="H139" s="18">
        <v>32</v>
      </c>
      <c r="I139" s="18"/>
      <c r="J139" s="19">
        <v>3</v>
      </c>
      <c r="K139" s="66"/>
      <c r="L139" s="162">
        <v>150</v>
      </c>
      <c r="M139" s="162">
        <f t="shared" si="73"/>
        <v>146</v>
      </c>
      <c r="N139" s="162">
        <v>39</v>
      </c>
      <c r="O139" s="162">
        <v>2.2000000000000002</v>
      </c>
      <c r="P139" s="162">
        <v>200</v>
      </c>
      <c r="Q139" s="162">
        <v>50</v>
      </c>
      <c r="R139" s="162">
        <v>110</v>
      </c>
      <c r="S139" s="162"/>
      <c r="T139" s="20">
        <f t="shared" si="74"/>
        <v>1.1000000000000001</v>
      </c>
      <c r="U139" s="71">
        <f t="shared" si="83"/>
        <v>1808.94</v>
      </c>
      <c r="V139" s="71">
        <f t="shared" si="84"/>
        <v>837.13499999999999</v>
      </c>
      <c r="W139" s="71">
        <f t="shared" si="85"/>
        <v>511.07100000000003</v>
      </c>
      <c r="X139" s="71">
        <f t="shared" si="86"/>
        <v>1836.1000000000001</v>
      </c>
      <c r="Y139" s="71">
        <f t="shared" si="87"/>
        <v>774.28499999999997</v>
      </c>
      <c r="Z139" s="71">
        <f t="shared" si="88"/>
        <v>936.85899999999992</v>
      </c>
      <c r="AA139" s="71">
        <f t="shared" si="89"/>
        <v>0</v>
      </c>
      <c r="AB139" s="71">
        <f t="shared" si="90"/>
        <v>6704.3899999999994</v>
      </c>
    </row>
    <row r="140" spans="1:28" x14ac:dyDescent="0.2">
      <c r="A140" s="25">
        <v>114</v>
      </c>
      <c r="B140" s="162"/>
      <c r="C140" s="163"/>
      <c r="D140" s="138">
        <v>3901710019</v>
      </c>
      <c r="E140" s="18" t="s">
        <v>167</v>
      </c>
      <c r="F140" s="29">
        <f t="shared" si="64"/>
        <v>6704.3899999999994</v>
      </c>
      <c r="G140" s="18" t="s">
        <v>28</v>
      </c>
      <c r="H140" s="18">
        <v>34</v>
      </c>
      <c r="I140" s="18"/>
      <c r="J140" s="19">
        <v>9</v>
      </c>
      <c r="K140" s="66"/>
      <c r="L140" s="162">
        <v>150</v>
      </c>
      <c r="M140" s="162">
        <f t="shared" si="73"/>
        <v>146</v>
      </c>
      <c r="N140" s="162">
        <v>39</v>
      </c>
      <c r="O140" s="162">
        <v>2.2000000000000002</v>
      </c>
      <c r="P140" s="162">
        <v>200</v>
      </c>
      <c r="Q140" s="162">
        <v>50</v>
      </c>
      <c r="R140" s="162">
        <v>110</v>
      </c>
      <c r="S140" s="162"/>
      <c r="T140" s="20">
        <f t="shared" si="74"/>
        <v>1.1000000000000001</v>
      </c>
      <c r="U140" s="71">
        <f t="shared" si="83"/>
        <v>1808.94</v>
      </c>
      <c r="V140" s="71">
        <f t="shared" si="84"/>
        <v>837.13499999999999</v>
      </c>
      <c r="W140" s="71">
        <f t="shared" si="85"/>
        <v>511.07100000000003</v>
      </c>
      <c r="X140" s="71">
        <f t="shared" si="86"/>
        <v>1836.1000000000001</v>
      </c>
      <c r="Y140" s="71">
        <f t="shared" si="87"/>
        <v>774.28499999999997</v>
      </c>
      <c r="Z140" s="71">
        <f t="shared" si="88"/>
        <v>936.85899999999992</v>
      </c>
      <c r="AA140" s="71">
        <f t="shared" si="89"/>
        <v>0</v>
      </c>
      <c r="AB140" s="71">
        <f t="shared" si="90"/>
        <v>6704.3899999999994</v>
      </c>
    </row>
    <row r="141" spans="1:28" x14ac:dyDescent="0.2">
      <c r="A141" s="25">
        <v>115</v>
      </c>
      <c r="B141" s="162"/>
      <c r="C141" s="163"/>
      <c r="D141" s="26">
        <v>3901716010</v>
      </c>
      <c r="E141" s="18" t="s">
        <v>168</v>
      </c>
      <c r="F141" s="29">
        <f t="shared" si="64"/>
        <v>6704.3899999999994</v>
      </c>
      <c r="G141" s="18" t="s">
        <v>7</v>
      </c>
      <c r="H141" s="18">
        <v>32</v>
      </c>
      <c r="I141" s="18"/>
      <c r="J141" s="19">
        <v>3</v>
      </c>
      <c r="K141" s="66"/>
      <c r="L141" s="162">
        <v>150</v>
      </c>
      <c r="M141" s="162">
        <f t="shared" si="73"/>
        <v>146</v>
      </c>
      <c r="N141" s="162">
        <v>39</v>
      </c>
      <c r="O141" s="162">
        <v>2.2000000000000002</v>
      </c>
      <c r="P141" s="162">
        <v>200</v>
      </c>
      <c r="Q141" s="162">
        <v>50</v>
      </c>
      <c r="R141" s="162">
        <v>110</v>
      </c>
      <c r="S141" s="162"/>
      <c r="T141" s="20">
        <f t="shared" si="74"/>
        <v>1.1000000000000001</v>
      </c>
      <c r="U141" s="71">
        <f t="shared" si="83"/>
        <v>1808.94</v>
      </c>
      <c r="V141" s="71">
        <f t="shared" si="84"/>
        <v>837.13499999999999</v>
      </c>
      <c r="W141" s="71">
        <f t="shared" si="85"/>
        <v>511.07100000000003</v>
      </c>
      <c r="X141" s="71">
        <f t="shared" si="86"/>
        <v>1836.1000000000001</v>
      </c>
      <c r="Y141" s="71">
        <f t="shared" si="87"/>
        <v>774.28499999999997</v>
      </c>
      <c r="Z141" s="71">
        <f t="shared" si="88"/>
        <v>936.85899999999992</v>
      </c>
      <c r="AA141" s="71">
        <f t="shared" si="89"/>
        <v>0</v>
      </c>
      <c r="AB141" s="71">
        <f t="shared" si="90"/>
        <v>6704.3899999999994</v>
      </c>
    </row>
    <row r="142" spans="1:28" x14ac:dyDescent="0.2">
      <c r="A142" s="25">
        <v>116</v>
      </c>
      <c r="B142" s="162"/>
      <c r="C142" s="163"/>
      <c r="D142" s="18">
        <v>3901720014</v>
      </c>
      <c r="E142" s="18" t="s">
        <v>169</v>
      </c>
      <c r="F142" s="29">
        <f t="shared" si="64"/>
        <v>7974.2079999999996</v>
      </c>
      <c r="G142" s="18" t="s">
        <v>27</v>
      </c>
      <c r="H142" s="18">
        <v>32</v>
      </c>
      <c r="I142" s="18"/>
      <c r="J142" s="19">
        <v>4</v>
      </c>
      <c r="K142" s="66"/>
      <c r="L142" s="162">
        <v>150</v>
      </c>
      <c r="M142" s="162">
        <f t="shared" si="73"/>
        <v>146</v>
      </c>
      <c r="N142" s="162">
        <v>39</v>
      </c>
      <c r="O142" s="162">
        <v>2.2000000000000002</v>
      </c>
      <c r="P142" s="162">
        <v>200</v>
      </c>
      <c r="Q142" s="162">
        <v>50</v>
      </c>
      <c r="R142" s="162">
        <v>150</v>
      </c>
      <c r="S142" s="162">
        <v>60</v>
      </c>
      <c r="T142" s="20">
        <f t="shared" si="74"/>
        <v>2.1</v>
      </c>
      <c r="U142" s="71">
        <f t="shared" si="83"/>
        <v>1808.94</v>
      </c>
      <c r="V142" s="71">
        <f t="shared" si="84"/>
        <v>837.13499999999999</v>
      </c>
      <c r="W142" s="71">
        <f t="shared" si="85"/>
        <v>511.07100000000003</v>
      </c>
      <c r="X142" s="71">
        <f t="shared" si="86"/>
        <v>1836.1000000000001</v>
      </c>
      <c r="Y142" s="71">
        <f t="shared" si="87"/>
        <v>774.28499999999997</v>
      </c>
      <c r="Z142" s="71">
        <f t="shared" si="88"/>
        <v>1277.5349999999999</v>
      </c>
      <c r="AA142" s="71">
        <f t="shared" si="89"/>
        <v>929.14199999999994</v>
      </c>
      <c r="AB142" s="71">
        <f t="shared" si="90"/>
        <v>7974.2079999999996</v>
      </c>
    </row>
    <row r="143" spans="1:28" x14ac:dyDescent="0.2">
      <c r="A143" s="25">
        <v>117</v>
      </c>
      <c r="B143" s="162"/>
      <c r="C143" s="163"/>
      <c r="D143" s="26">
        <v>3901726014</v>
      </c>
      <c r="E143" s="18" t="s">
        <v>170</v>
      </c>
      <c r="F143" s="29">
        <f t="shared" si="64"/>
        <v>7974.2079999999996</v>
      </c>
      <c r="G143" s="18" t="s">
        <v>27</v>
      </c>
      <c r="H143" s="18">
        <v>32</v>
      </c>
      <c r="I143" s="18"/>
      <c r="J143" s="19">
        <v>4</v>
      </c>
      <c r="K143" s="66"/>
      <c r="L143" s="162">
        <v>150</v>
      </c>
      <c r="M143" s="162">
        <f t="shared" si="73"/>
        <v>146</v>
      </c>
      <c r="N143" s="162">
        <v>39</v>
      </c>
      <c r="O143" s="162">
        <v>2.2000000000000002</v>
      </c>
      <c r="P143" s="162">
        <v>200</v>
      </c>
      <c r="Q143" s="162">
        <v>50</v>
      </c>
      <c r="R143" s="162">
        <v>150</v>
      </c>
      <c r="S143" s="162">
        <v>60</v>
      </c>
      <c r="T143" s="20">
        <f t="shared" si="74"/>
        <v>2.1</v>
      </c>
      <c r="U143" s="71">
        <f t="shared" si="83"/>
        <v>1808.94</v>
      </c>
      <c r="V143" s="71">
        <f t="shared" si="84"/>
        <v>837.13499999999999</v>
      </c>
      <c r="W143" s="71">
        <f t="shared" si="85"/>
        <v>511.07100000000003</v>
      </c>
      <c r="X143" s="71">
        <f t="shared" si="86"/>
        <v>1836.1000000000001</v>
      </c>
      <c r="Y143" s="71">
        <f t="shared" si="87"/>
        <v>774.28499999999997</v>
      </c>
      <c r="Z143" s="71">
        <f t="shared" si="88"/>
        <v>1277.5349999999999</v>
      </c>
      <c r="AA143" s="71">
        <f t="shared" si="89"/>
        <v>929.14199999999994</v>
      </c>
      <c r="AB143" s="71">
        <f t="shared" si="90"/>
        <v>7974.2079999999996</v>
      </c>
    </row>
    <row r="144" spans="1:28" x14ac:dyDescent="0.2">
      <c r="A144" s="25">
        <v>117</v>
      </c>
      <c r="B144" s="162"/>
      <c r="C144" s="163"/>
      <c r="D144" s="26">
        <v>3901817014</v>
      </c>
      <c r="E144" s="18" t="s">
        <v>443</v>
      </c>
      <c r="F144" s="29">
        <f>AB144</f>
        <v>7974.2079999999996</v>
      </c>
      <c r="G144" s="18" t="s">
        <v>27</v>
      </c>
      <c r="H144" s="18">
        <v>32</v>
      </c>
      <c r="I144" s="18"/>
      <c r="J144" s="19">
        <v>4</v>
      </c>
      <c r="K144" s="66">
        <v>1</v>
      </c>
      <c r="L144" s="162">
        <v>150</v>
      </c>
      <c r="M144" s="162">
        <f t="shared" si="73"/>
        <v>146</v>
      </c>
      <c r="N144" s="162">
        <v>39</v>
      </c>
      <c r="O144" s="162">
        <v>2.2000000000000002</v>
      </c>
      <c r="P144" s="162">
        <v>200</v>
      </c>
      <c r="Q144" s="162">
        <v>50</v>
      </c>
      <c r="R144" s="162">
        <v>150</v>
      </c>
      <c r="S144" s="162">
        <v>60</v>
      </c>
      <c r="T144" s="20">
        <f>(R144+S144)/100</f>
        <v>2.1</v>
      </c>
      <c r="U144" s="71">
        <f>L144*M144*$E$3</f>
        <v>1808.94</v>
      </c>
      <c r="V144" s="71">
        <f>L144*N144*$E$4</f>
        <v>837.13499999999999</v>
      </c>
      <c r="W144" s="71">
        <f>O144*$E$5*L144</f>
        <v>511.07100000000003</v>
      </c>
      <c r="X144" s="71">
        <f>P144*$E$6</f>
        <v>1836.1000000000001</v>
      </c>
      <c r="Y144" s="71">
        <f>Q144*$E$9</f>
        <v>774.28499999999997</v>
      </c>
      <c r="Z144" s="71">
        <f>R144*$E$7</f>
        <v>1277.5349999999999</v>
      </c>
      <c r="AA144" s="71">
        <f>S144*$E$8</f>
        <v>929.14199999999994</v>
      </c>
      <c r="AB144" s="71">
        <f>SUM(U144:AA144)</f>
        <v>7974.2079999999996</v>
      </c>
    </row>
    <row r="145" spans="1:28" x14ac:dyDescent="0.2">
      <c r="A145" s="25">
        <v>118</v>
      </c>
      <c r="B145" s="162"/>
      <c r="C145" s="163"/>
      <c r="D145" s="18">
        <v>3901060010</v>
      </c>
      <c r="E145" s="69" t="s">
        <v>171</v>
      </c>
      <c r="F145" s="139">
        <f t="shared" si="64"/>
        <v>9847.973</v>
      </c>
      <c r="G145" s="18" t="s">
        <v>22</v>
      </c>
      <c r="H145" s="18">
        <v>30</v>
      </c>
      <c r="I145" s="18"/>
      <c r="J145" s="19">
        <v>8</v>
      </c>
      <c r="K145" s="66"/>
      <c r="L145" s="162">
        <v>150</v>
      </c>
      <c r="M145" s="162">
        <f t="shared" si="73"/>
        <v>146</v>
      </c>
      <c r="N145" s="162">
        <v>39</v>
      </c>
      <c r="O145" s="162">
        <v>2.2000000000000002</v>
      </c>
      <c r="P145" s="162">
        <v>200</v>
      </c>
      <c r="Q145" s="162">
        <v>50</v>
      </c>
      <c r="R145" s="162">
        <v>170</v>
      </c>
      <c r="S145" s="162">
        <v>170</v>
      </c>
      <c r="T145" s="20">
        <f t="shared" si="74"/>
        <v>3.4</v>
      </c>
      <c r="U145" s="71">
        <f t="shared" si="83"/>
        <v>1808.94</v>
      </c>
      <c r="V145" s="71">
        <f t="shared" si="84"/>
        <v>837.13499999999999</v>
      </c>
      <c r="W145" s="71">
        <f t="shared" si="85"/>
        <v>511.07100000000003</v>
      </c>
      <c r="X145" s="71">
        <f t="shared" si="86"/>
        <v>1836.1000000000001</v>
      </c>
      <c r="Y145" s="71">
        <f t="shared" si="87"/>
        <v>774.28499999999997</v>
      </c>
      <c r="Z145" s="71">
        <f t="shared" si="88"/>
        <v>1447.873</v>
      </c>
      <c r="AA145" s="71">
        <f t="shared" si="89"/>
        <v>2632.569</v>
      </c>
      <c r="AB145" s="71">
        <f t="shared" si="90"/>
        <v>9847.973</v>
      </c>
    </row>
    <row r="146" spans="1:28" x14ac:dyDescent="0.2">
      <c r="A146" s="25">
        <v>119</v>
      </c>
      <c r="B146" s="162"/>
      <c r="C146" s="163"/>
      <c r="D146" s="18">
        <v>3901060030</v>
      </c>
      <c r="E146" s="69" t="s">
        <v>172</v>
      </c>
      <c r="F146" s="139">
        <f t="shared" si="64"/>
        <v>9847.973</v>
      </c>
      <c r="G146" s="18" t="s">
        <v>22</v>
      </c>
      <c r="H146" s="18">
        <v>30</v>
      </c>
      <c r="I146" s="18"/>
      <c r="J146" s="19">
        <v>8</v>
      </c>
      <c r="K146" s="66"/>
      <c r="L146" s="162">
        <v>150</v>
      </c>
      <c r="M146" s="162">
        <f t="shared" si="73"/>
        <v>146</v>
      </c>
      <c r="N146" s="162">
        <v>39</v>
      </c>
      <c r="O146" s="162">
        <v>2.2000000000000002</v>
      </c>
      <c r="P146" s="162">
        <v>200</v>
      </c>
      <c r="Q146" s="162">
        <v>50</v>
      </c>
      <c r="R146" s="162">
        <v>170</v>
      </c>
      <c r="S146" s="162">
        <v>170</v>
      </c>
      <c r="T146" s="20">
        <f t="shared" si="74"/>
        <v>3.4</v>
      </c>
      <c r="U146" s="71">
        <f t="shared" si="83"/>
        <v>1808.94</v>
      </c>
      <c r="V146" s="71">
        <f t="shared" si="84"/>
        <v>837.13499999999999</v>
      </c>
      <c r="W146" s="71">
        <f t="shared" si="85"/>
        <v>511.07100000000003</v>
      </c>
      <c r="X146" s="71">
        <f t="shared" si="86"/>
        <v>1836.1000000000001</v>
      </c>
      <c r="Y146" s="71">
        <f t="shared" si="87"/>
        <v>774.28499999999997</v>
      </c>
      <c r="Z146" s="71">
        <f t="shared" si="88"/>
        <v>1447.873</v>
      </c>
      <c r="AA146" s="71">
        <f t="shared" si="89"/>
        <v>2632.569</v>
      </c>
      <c r="AB146" s="71">
        <f t="shared" si="90"/>
        <v>9847.973</v>
      </c>
    </row>
    <row r="147" spans="1:28" x14ac:dyDescent="0.2">
      <c r="A147" s="25">
        <v>120</v>
      </c>
      <c r="B147" s="162"/>
      <c r="C147" s="163"/>
      <c r="D147" s="18">
        <v>3901060020</v>
      </c>
      <c r="E147" s="69" t="s">
        <v>173</v>
      </c>
      <c r="F147" s="139">
        <f t="shared" si="64"/>
        <v>7974.2079999999996</v>
      </c>
      <c r="G147" s="18" t="s">
        <v>22</v>
      </c>
      <c r="H147" s="18">
        <v>30</v>
      </c>
      <c r="I147" s="18"/>
      <c r="J147" s="19">
        <v>8</v>
      </c>
      <c r="K147" s="66"/>
      <c r="L147" s="162">
        <v>150</v>
      </c>
      <c r="M147" s="162">
        <f t="shared" si="73"/>
        <v>146</v>
      </c>
      <c r="N147" s="162">
        <v>39</v>
      </c>
      <c r="O147" s="162">
        <v>2.2000000000000002</v>
      </c>
      <c r="P147" s="162">
        <v>200</v>
      </c>
      <c r="Q147" s="162">
        <v>50</v>
      </c>
      <c r="R147" s="162">
        <v>150</v>
      </c>
      <c r="S147" s="162">
        <v>60</v>
      </c>
      <c r="T147" s="20">
        <f t="shared" si="74"/>
        <v>2.1</v>
      </c>
      <c r="U147" s="71">
        <f t="shared" si="83"/>
        <v>1808.94</v>
      </c>
      <c r="V147" s="71">
        <f t="shared" si="84"/>
        <v>837.13499999999999</v>
      </c>
      <c r="W147" s="71">
        <f t="shared" si="85"/>
        <v>511.07100000000003</v>
      </c>
      <c r="X147" s="71">
        <f t="shared" si="86"/>
        <v>1836.1000000000001</v>
      </c>
      <c r="Y147" s="71">
        <f t="shared" si="87"/>
        <v>774.28499999999997</v>
      </c>
      <c r="Z147" s="71">
        <f t="shared" si="88"/>
        <v>1277.5349999999999</v>
      </c>
      <c r="AA147" s="71">
        <f t="shared" si="89"/>
        <v>929.14199999999994</v>
      </c>
      <c r="AB147" s="71">
        <f t="shared" si="90"/>
        <v>7974.2079999999996</v>
      </c>
    </row>
    <row r="148" spans="1:28" x14ac:dyDescent="0.2">
      <c r="A148" s="25">
        <v>121</v>
      </c>
      <c r="B148" s="162"/>
      <c r="C148" s="163"/>
      <c r="D148" s="18">
        <v>3901310010</v>
      </c>
      <c r="E148" s="69" t="s">
        <v>174</v>
      </c>
      <c r="F148" s="139">
        <f t="shared" si="64"/>
        <v>9847.973</v>
      </c>
      <c r="G148" s="18" t="s">
        <v>26</v>
      </c>
      <c r="H148" s="18">
        <v>30</v>
      </c>
      <c r="I148" s="18"/>
      <c r="J148" s="19">
        <v>13</v>
      </c>
      <c r="K148" s="66"/>
      <c r="L148" s="162">
        <v>150</v>
      </c>
      <c r="M148" s="162">
        <f t="shared" si="73"/>
        <v>146</v>
      </c>
      <c r="N148" s="162">
        <v>39</v>
      </c>
      <c r="O148" s="162">
        <v>2.2000000000000002</v>
      </c>
      <c r="P148" s="162">
        <v>200</v>
      </c>
      <c r="Q148" s="162">
        <v>50</v>
      </c>
      <c r="R148" s="162">
        <v>170</v>
      </c>
      <c r="S148" s="162">
        <v>170</v>
      </c>
      <c r="T148" s="20">
        <f t="shared" si="74"/>
        <v>3.4</v>
      </c>
      <c r="U148" s="71">
        <f t="shared" si="83"/>
        <v>1808.94</v>
      </c>
      <c r="V148" s="71">
        <f t="shared" si="84"/>
        <v>837.13499999999999</v>
      </c>
      <c r="W148" s="71">
        <f t="shared" si="85"/>
        <v>511.07100000000003</v>
      </c>
      <c r="X148" s="71">
        <f t="shared" si="86"/>
        <v>1836.1000000000001</v>
      </c>
      <c r="Y148" s="71">
        <f t="shared" si="87"/>
        <v>774.28499999999997</v>
      </c>
      <c r="Z148" s="71">
        <f t="shared" si="88"/>
        <v>1447.873</v>
      </c>
      <c r="AA148" s="71">
        <f t="shared" si="89"/>
        <v>2632.569</v>
      </c>
      <c r="AB148" s="71">
        <f t="shared" si="90"/>
        <v>9847.973</v>
      </c>
    </row>
    <row r="149" spans="1:28" x14ac:dyDescent="0.2">
      <c r="A149" s="25">
        <v>122</v>
      </c>
      <c r="B149" s="162"/>
      <c r="C149" s="163"/>
      <c r="D149" s="18">
        <v>3901320010</v>
      </c>
      <c r="E149" s="69" t="s">
        <v>175</v>
      </c>
      <c r="F149" s="139">
        <f t="shared" si="64"/>
        <v>7974.2079999999996</v>
      </c>
      <c r="G149" s="18" t="s">
        <v>26</v>
      </c>
      <c r="H149" s="18">
        <v>30</v>
      </c>
      <c r="I149" s="18"/>
      <c r="J149" s="19">
        <v>13</v>
      </c>
      <c r="K149" s="66"/>
      <c r="L149" s="162">
        <v>150</v>
      </c>
      <c r="M149" s="162">
        <f t="shared" si="73"/>
        <v>146</v>
      </c>
      <c r="N149" s="162">
        <v>39</v>
      </c>
      <c r="O149" s="162">
        <v>2.2000000000000002</v>
      </c>
      <c r="P149" s="162">
        <v>200</v>
      </c>
      <c r="Q149" s="162">
        <v>50</v>
      </c>
      <c r="R149" s="162">
        <v>150</v>
      </c>
      <c r="S149" s="162">
        <v>60</v>
      </c>
      <c r="T149" s="20">
        <f t="shared" si="74"/>
        <v>2.1</v>
      </c>
      <c r="U149" s="71">
        <f t="shared" si="83"/>
        <v>1808.94</v>
      </c>
      <c r="V149" s="71">
        <f t="shared" si="84"/>
        <v>837.13499999999999</v>
      </c>
      <c r="W149" s="71">
        <f t="shared" si="85"/>
        <v>511.07100000000003</v>
      </c>
      <c r="X149" s="71">
        <f t="shared" si="86"/>
        <v>1836.1000000000001</v>
      </c>
      <c r="Y149" s="71">
        <f t="shared" si="87"/>
        <v>774.28499999999997</v>
      </c>
      <c r="Z149" s="71">
        <f t="shared" si="88"/>
        <v>1277.5349999999999</v>
      </c>
      <c r="AA149" s="71">
        <f t="shared" si="89"/>
        <v>929.14199999999994</v>
      </c>
      <c r="AB149" s="71">
        <f t="shared" si="90"/>
        <v>7974.2079999999996</v>
      </c>
    </row>
    <row r="150" spans="1:28" x14ac:dyDescent="0.2">
      <c r="A150" s="25">
        <v>123</v>
      </c>
      <c r="B150" s="162">
        <v>4001</v>
      </c>
      <c r="C150" s="163">
        <v>0</v>
      </c>
      <c r="D150" s="17">
        <v>4001000000</v>
      </c>
      <c r="E150" s="37" t="s">
        <v>176</v>
      </c>
      <c r="F150" s="38">
        <f t="shared" si="64"/>
        <v>6282.4587599999995</v>
      </c>
      <c r="G150" s="18"/>
      <c r="H150" s="18"/>
      <c r="I150" s="18"/>
      <c r="J150" s="19"/>
      <c r="K150" s="66"/>
      <c r="L150" s="162">
        <v>134</v>
      </c>
      <c r="M150" s="162">
        <f t="shared" si="73"/>
        <v>146</v>
      </c>
      <c r="N150" s="162">
        <v>39</v>
      </c>
      <c r="O150" s="162">
        <v>2.2000000000000002</v>
      </c>
      <c r="P150" s="162">
        <v>200</v>
      </c>
      <c r="Q150" s="162">
        <v>50</v>
      </c>
      <c r="R150" s="162">
        <v>100</v>
      </c>
      <c r="S150" s="162"/>
      <c r="T150" s="20">
        <f t="shared" si="74"/>
        <v>1</v>
      </c>
      <c r="U150" s="71">
        <f t="shared" si="83"/>
        <v>1615.9864000000002</v>
      </c>
      <c r="V150" s="71">
        <f t="shared" si="84"/>
        <v>747.84059999999999</v>
      </c>
      <c r="W150" s="71">
        <f t="shared" si="85"/>
        <v>456.55676</v>
      </c>
      <c r="X150" s="71">
        <f t="shared" si="86"/>
        <v>1836.1000000000001</v>
      </c>
      <c r="Y150" s="71">
        <f t="shared" si="87"/>
        <v>774.28499999999997</v>
      </c>
      <c r="Z150" s="71">
        <f t="shared" si="88"/>
        <v>851.68999999999994</v>
      </c>
      <c r="AA150" s="71">
        <f t="shared" si="89"/>
        <v>0</v>
      </c>
      <c r="AB150" s="71">
        <f t="shared" si="90"/>
        <v>6282.4587599999995</v>
      </c>
    </row>
    <row r="151" spans="1:28" x14ac:dyDescent="0.2">
      <c r="A151" s="25">
        <v>124</v>
      </c>
      <c r="B151" s="162"/>
      <c r="C151" s="163"/>
      <c r="D151" s="18">
        <v>4001330010</v>
      </c>
      <c r="E151" s="70" t="s">
        <v>177</v>
      </c>
      <c r="F151" s="139">
        <f t="shared" si="64"/>
        <v>6367.6277599999994</v>
      </c>
      <c r="G151" s="18" t="s">
        <v>7</v>
      </c>
      <c r="H151" s="18">
        <v>32</v>
      </c>
      <c r="I151" s="18"/>
      <c r="J151" s="19">
        <v>3</v>
      </c>
      <c r="K151" s="66">
        <v>1</v>
      </c>
      <c r="L151" s="162">
        <v>134</v>
      </c>
      <c r="M151" s="162">
        <f t="shared" si="73"/>
        <v>146</v>
      </c>
      <c r="N151" s="162">
        <v>39</v>
      </c>
      <c r="O151" s="162">
        <v>2.2000000000000002</v>
      </c>
      <c r="P151" s="162">
        <v>200</v>
      </c>
      <c r="Q151" s="162">
        <v>50</v>
      </c>
      <c r="R151" s="162">
        <v>110</v>
      </c>
      <c r="S151" s="162"/>
      <c r="T151" s="20">
        <f t="shared" si="74"/>
        <v>1.1000000000000001</v>
      </c>
      <c r="U151" s="71">
        <f t="shared" si="83"/>
        <v>1615.9864000000002</v>
      </c>
      <c r="V151" s="71">
        <f t="shared" si="84"/>
        <v>747.84059999999999</v>
      </c>
      <c r="W151" s="71">
        <f t="shared" si="85"/>
        <v>456.55676</v>
      </c>
      <c r="X151" s="71">
        <f t="shared" si="86"/>
        <v>1836.1000000000001</v>
      </c>
      <c r="Y151" s="71">
        <f t="shared" si="87"/>
        <v>774.28499999999997</v>
      </c>
      <c r="Z151" s="71">
        <f t="shared" si="88"/>
        <v>936.85899999999992</v>
      </c>
      <c r="AA151" s="71">
        <f t="shared" si="89"/>
        <v>0</v>
      </c>
      <c r="AB151" s="71">
        <f t="shared" si="90"/>
        <v>6367.6277599999994</v>
      </c>
    </row>
    <row r="152" spans="1:28" x14ac:dyDescent="0.2">
      <c r="A152" s="25">
        <v>124</v>
      </c>
      <c r="B152" s="162"/>
      <c r="C152" s="163"/>
      <c r="D152" s="18">
        <v>4001110010</v>
      </c>
      <c r="E152" s="70" t="s">
        <v>177</v>
      </c>
      <c r="F152" s="139">
        <f>AB152</f>
        <v>6367.6277599999994</v>
      </c>
      <c r="G152" s="18" t="s">
        <v>7</v>
      </c>
      <c r="H152" s="18">
        <v>32</v>
      </c>
      <c r="I152" s="18"/>
      <c r="J152" s="19">
        <v>3</v>
      </c>
      <c r="K152" s="66"/>
      <c r="L152" s="162">
        <v>134</v>
      </c>
      <c r="M152" s="162">
        <f t="shared" si="73"/>
        <v>146</v>
      </c>
      <c r="N152" s="162">
        <v>39</v>
      </c>
      <c r="O152" s="162">
        <v>2.2000000000000002</v>
      </c>
      <c r="P152" s="162">
        <v>200</v>
      </c>
      <c r="Q152" s="162">
        <v>50</v>
      </c>
      <c r="R152" s="162">
        <v>110</v>
      </c>
      <c r="S152" s="162"/>
      <c r="T152" s="20">
        <f>(R152+S152)/100</f>
        <v>1.1000000000000001</v>
      </c>
      <c r="U152" s="71">
        <f>L152*M152*$E$3</f>
        <v>1615.9864000000002</v>
      </c>
      <c r="V152" s="71">
        <f>L152*N152*$E$4</f>
        <v>747.84059999999999</v>
      </c>
      <c r="W152" s="71">
        <f>O152*$E$5*L152</f>
        <v>456.55676</v>
      </c>
      <c r="X152" s="71">
        <f>P152*$E$6</f>
        <v>1836.1000000000001</v>
      </c>
      <c r="Y152" s="71">
        <f>Q152*$E$9</f>
        <v>774.28499999999997</v>
      </c>
      <c r="Z152" s="71">
        <f>R152*$E$7</f>
        <v>936.85899999999992</v>
      </c>
      <c r="AA152" s="71">
        <f>S152*$E$8</f>
        <v>0</v>
      </c>
      <c r="AB152" s="71">
        <f>SUM(U152:AA152)</f>
        <v>6367.6277599999994</v>
      </c>
    </row>
    <row r="153" spans="1:28" x14ac:dyDescent="0.2">
      <c r="A153" s="25">
        <v>125</v>
      </c>
      <c r="B153" s="162"/>
      <c r="C153" s="163"/>
      <c r="D153" s="138">
        <v>4001140014</v>
      </c>
      <c r="E153" s="18" t="s">
        <v>178</v>
      </c>
      <c r="F153" s="29">
        <f t="shared" si="64"/>
        <v>6282.4587599999995</v>
      </c>
      <c r="G153" s="18" t="s">
        <v>27</v>
      </c>
      <c r="H153" s="18">
        <v>32</v>
      </c>
      <c r="I153" s="18"/>
      <c r="J153" s="19">
        <v>4</v>
      </c>
      <c r="K153" s="66"/>
      <c r="L153" s="162">
        <v>134</v>
      </c>
      <c r="M153" s="162">
        <f t="shared" si="73"/>
        <v>146</v>
      </c>
      <c r="N153" s="162">
        <v>39</v>
      </c>
      <c r="O153" s="162">
        <v>2.2000000000000002</v>
      </c>
      <c r="P153" s="162">
        <v>200</v>
      </c>
      <c r="Q153" s="162">
        <v>50</v>
      </c>
      <c r="R153" s="162">
        <v>100</v>
      </c>
      <c r="S153" s="162"/>
      <c r="T153" s="20">
        <f t="shared" si="74"/>
        <v>1</v>
      </c>
      <c r="U153" s="71">
        <f t="shared" si="83"/>
        <v>1615.9864000000002</v>
      </c>
      <c r="V153" s="71">
        <f t="shared" si="84"/>
        <v>747.84059999999999</v>
      </c>
      <c r="W153" s="71">
        <f t="shared" si="85"/>
        <v>456.55676</v>
      </c>
      <c r="X153" s="71">
        <f t="shared" si="86"/>
        <v>1836.1000000000001</v>
      </c>
      <c r="Y153" s="71">
        <f t="shared" si="87"/>
        <v>774.28499999999997</v>
      </c>
      <c r="Z153" s="71">
        <f t="shared" si="88"/>
        <v>851.68999999999994</v>
      </c>
      <c r="AA153" s="71">
        <f t="shared" si="89"/>
        <v>0</v>
      </c>
      <c r="AB153" s="71">
        <f t="shared" si="90"/>
        <v>6282.4587599999995</v>
      </c>
    </row>
    <row r="154" spans="1:28" x14ac:dyDescent="0.2">
      <c r="A154" s="25">
        <v>125</v>
      </c>
      <c r="B154" s="162"/>
      <c r="C154" s="163"/>
      <c r="D154" s="138">
        <v>4001340014</v>
      </c>
      <c r="E154" s="18" t="s">
        <v>178</v>
      </c>
      <c r="F154" s="29">
        <f>AB154</f>
        <v>6282.4587599999995</v>
      </c>
      <c r="G154" s="18" t="s">
        <v>27</v>
      </c>
      <c r="H154" s="18">
        <v>32</v>
      </c>
      <c r="I154" s="18"/>
      <c r="J154" s="19">
        <v>4</v>
      </c>
      <c r="K154" s="66">
        <v>1</v>
      </c>
      <c r="L154" s="162">
        <v>134</v>
      </c>
      <c r="M154" s="162">
        <f t="shared" si="73"/>
        <v>146</v>
      </c>
      <c r="N154" s="162">
        <v>39</v>
      </c>
      <c r="O154" s="162">
        <v>2.2000000000000002</v>
      </c>
      <c r="P154" s="162">
        <v>200</v>
      </c>
      <c r="Q154" s="162">
        <v>50</v>
      </c>
      <c r="R154" s="162">
        <v>100</v>
      </c>
      <c r="S154" s="162"/>
      <c r="T154" s="20">
        <f>(R154+S154)/100</f>
        <v>1</v>
      </c>
      <c r="U154" s="71">
        <f>L154*M154*$E$3</f>
        <v>1615.9864000000002</v>
      </c>
      <c r="V154" s="71">
        <f>L154*N154*$E$4</f>
        <v>747.84059999999999</v>
      </c>
      <c r="W154" s="71">
        <f>O154*$E$5*L154</f>
        <v>456.55676</v>
      </c>
      <c r="X154" s="71">
        <f>P154*$E$6</f>
        <v>1836.1000000000001</v>
      </c>
      <c r="Y154" s="71">
        <f>Q154*$E$9</f>
        <v>774.28499999999997</v>
      </c>
      <c r="Z154" s="71">
        <f>R154*$E$7</f>
        <v>851.68999999999994</v>
      </c>
      <c r="AA154" s="71">
        <f>S154*$E$8</f>
        <v>0</v>
      </c>
      <c r="AB154" s="71">
        <f>SUM(U154:AA154)</f>
        <v>6282.4587599999995</v>
      </c>
    </row>
    <row r="155" spans="1:28" x14ac:dyDescent="0.2">
      <c r="A155" s="25">
        <v>126</v>
      </c>
      <c r="B155" s="162"/>
      <c r="C155" s="163"/>
      <c r="D155" s="138">
        <v>4001110029</v>
      </c>
      <c r="E155" s="18" t="s">
        <v>179</v>
      </c>
      <c r="F155" s="29">
        <f t="shared" si="64"/>
        <v>6282.4587599999995</v>
      </c>
      <c r="G155" s="18" t="s">
        <v>28</v>
      </c>
      <c r="H155" s="18">
        <v>34</v>
      </c>
      <c r="I155" s="18"/>
      <c r="J155" s="19">
        <v>5</v>
      </c>
      <c r="K155" s="66"/>
      <c r="L155" s="162">
        <v>134</v>
      </c>
      <c r="M155" s="162">
        <f t="shared" si="73"/>
        <v>146</v>
      </c>
      <c r="N155" s="162">
        <v>39</v>
      </c>
      <c r="O155" s="162">
        <v>2.2000000000000002</v>
      </c>
      <c r="P155" s="162">
        <v>200</v>
      </c>
      <c r="Q155" s="162">
        <v>50</v>
      </c>
      <c r="R155" s="162">
        <v>100</v>
      </c>
      <c r="S155" s="162"/>
      <c r="T155" s="20">
        <f t="shared" si="74"/>
        <v>1</v>
      </c>
      <c r="U155" s="71">
        <f t="shared" si="83"/>
        <v>1615.9864000000002</v>
      </c>
      <c r="V155" s="71">
        <f t="shared" si="84"/>
        <v>747.84059999999999</v>
      </c>
      <c r="W155" s="71">
        <f t="shared" si="85"/>
        <v>456.55676</v>
      </c>
      <c r="X155" s="71">
        <f t="shared" si="86"/>
        <v>1836.1000000000001</v>
      </c>
      <c r="Y155" s="71">
        <f t="shared" si="87"/>
        <v>774.28499999999997</v>
      </c>
      <c r="Z155" s="71">
        <f t="shared" si="88"/>
        <v>851.68999999999994</v>
      </c>
      <c r="AA155" s="71">
        <f t="shared" si="89"/>
        <v>0</v>
      </c>
      <c r="AB155" s="71">
        <f t="shared" si="90"/>
        <v>6282.4587599999995</v>
      </c>
    </row>
    <row r="156" spans="1:28" x14ac:dyDescent="0.2">
      <c r="A156" s="25">
        <v>127</v>
      </c>
      <c r="B156" s="162"/>
      <c r="C156" s="163"/>
      <c r="D156" s="26">
        <v>4001116010</v>
      </c>
      <c r="E156" s="18" t="s">
        <v>180</v>
      </c>
      <c r="F156" s="29">
        <f t="shared" si="64"/>
        <v>6367.6277599999994</v>
      </c>
      <c r="G156" s="18" t="s">
        <v>7</v>
      </c>
      <c r="H156" s="18">
        <v>32</v>
      </c>
      <c r="I156" s="18"/>
      <c r="J156" s="19">
        <v>3</v>
      </c>
      <c r="K156" s="66"/>
      <c r="L156" s="162">
        <v>134</v>
      </c>
      <c r="M156" s="162">
        <f t="shared" si="73"/>
        <v>146</v>
      </c>
      <c r="N156" s="162">
        <v>39</v>
      </c>
      <c r="O156" s="162">
        <v>2.2000000000000002</v>
      </c>
      <c r="P156" s="162">
        <v>200</v>
      </c>
      <c r="Q156" s="162">
        <v>50</v>
      </c>
      <c r="R156" s="162">
        <v>110</v>
      </c>
      <c r="S156" s="162"/>
      <c r="T156" s="20">
        <f t="shared" si="74"/>
        <v>1.1000000000000001</v>
      </c>
      <c r="U156" s="71">
        <f t="shared" si="83"/>
        <v>1615.9864000000002</v>
      </c>
      <c r="V156" s="71">
        <f t="shared" si="84"/>
        <v>747.84059999999999</v>
      </c>
      <c r="W156" s="71">
        <f t="shared" si="85"/>
        <v>456.55676</v>
      </c>
      <c r="X156" s="71">
        <f t="shared" si="86"/>
        <v>1836.1000000000001</v>
      </c>
      <c r="Y156" s="71">
        <f t="shared" si="87"/>
        <v>774.28499999999997</v>
      </c>
      <c r="Z156" s="71">
        <f t="shared" si="88"/>
        <v>936.85899999999992</v>
      </c>
      <c r="AA156" s="71">
        <f t="shared" si="89"/>
        <v>0</v>
      </c>
      <c r="AB156" s="71">
        <f t="shared" si="90"/>
        <v>6367.6277599999994</v>
      </c>
    </row>
    <row r="157" spans="1:28" x14ac:dyDescent="0.2">
      <c r="A157" s="25">
        <v>127</v>
      </c>
      <c r="B157" s="162"/>
      <c r="C157" s="163"/>
      <c r="D157" s="26">
        <v>4001336010</v>
      </c>
      <c r="E157" s="18" t="s">
        <v>180</v>
      </c>
      <c r="F157" s="29">
        <f t="shared" ref="F157" si="91">AB157</f>
        <v>6367.6277599999994</v>
      </c>
      <c r="G157" s="18" t="s">
        <v>7</v>
      </c>
      <c r="H157" s="18">
        <v>32</v>
      </c>
      <c r="I157" s="18"/>
      <c r="J157" s="19">
        <v>3</v>
      </c>
      <c r="K157" s="66"/>
      <c r="L157" s="162">
        <v>134</v>
      </c>
      <c r="M157" s="162">
        <f t="shared" si="73"/>
        <v>146</v>
      </c>
      <c r="N157" s="162">
        <v>39</v>
      </c>
      <c r="O157" s="162">
        <v>2.2000000000000002</v>
      </c>
      <c r="P157" s="162">
        <v>200</v>
      </c>
      <c r="Q157" s="162">
        <v>50</v>
      </c>
      <c r="R157" s="162">
        <v>110</v>
      </c>
      <c r="S157" s="162"/>
      <c r="T157" s="20">
        <f t="shared" ref="T157" si="92">(R157+S157)/100</f>
        <v>1.1000000000000001</v>
      </c>
      <c r="U157" s="71">
        <f t="shared" ref="U157" si="93">L157*M157*$E$3</f>
        <v>1615.9864000000002</v>
      </c>
      <c r="V157" s="71">
        <f t="shared" ref="V157" si="94">L157*N157*$E$4</f>
        <v>747.84059999999999</v>
      </c>
      <c r="W157" s="71">
        <f t="shared" ref="W157" si="95">O157*$E$5*L157</f>
        <v>456.55676</v>
      </c>
      <c r="X157" s="71">
        <f t="shared" ref="X157" si="96">P157*$E$6</f>
        <v>1836.1000000000001</v>
      </c>
      <c r="Y157" s="71">
        <f t="shared" ref="Y157" si="97">Q157*$E$9</f>
        <v>774.28499999999997</v>
      </c>
      <c r="Z157" s="71">
        <f t="shared" ref="Z157" si="98">R157*$E$7</f>
        <v>936.85899999999992</v>
      </c>
      <c r="AA157" s="71">
        <f t="shared" ref="AA157" si="99">S157*$E$8</f>
        <v>0</v>
      </c>
      <c r="AB157" s="71">
        <f t="shared" ref="AB157" si="100">SUM(U157:AA157)</f>
        <v>6367.6277599999994</v>
      </c>
    </row>
    <row r="158" spans="1:28" x14ac:dyDescent="0.2">
      <c r="A158" s="25">
        <v>128</v>
      </c>
      <c r="B158" s="162"/>
      <c r="C158" s="163"/>
      <c r="D158" s="26">
        <v>4001117010</v>
      </c>
      <c r="E158" s="18" t="s">
        <v>181</v>
      </c>
      <c r="F158" s="29">
        <f t="shared" si="64"/>
        <v>6367.6277599999994</v>
      </c>
      <c r="G158" s="18" t="s">
        <v>7</v>
      </c>
      <c r="H158" s="18"/>
      <c r="I158" s="18"/>
      <c r="J158" s="19"/>
      <c r="K158" s="66"/>
      <c r="L158" s="162">
        <v>134</v>
      </c>
      <c r="M158" s="162">
        <v>146</v>
      </c>
      <c r="N158" s="162">
        <v>39</v>
      </c>
      <c r="O158" s="162">
        <v>2.2000000000000002</v>
      </c>
      <c r="P158" s="162">
        <v>200</v>
      </c>
      <c r="Q158" s="162">
        <v>50</v>
      </c>
      <c r="R158" s="162">
        <v>110</v>
      </c>
      <c r="S158" s="162"/>
      <c r="T158" s="20">
        <f t="shared" si="74"/>
        <v>1.1000000000000001</v>
      </c>
      <c r="U158" s="71">
        <f t="shared" si="83"/>
        <v>1615.9864000000002</v>
      </c>
      <c r="V158" s="71">
        <f t="shared" si="84"/>
        <v>747.84059999999999</v>
      </c>
      <c r="W158" s="71">
        <f t="shared" si="85"/>
        <v>456.55676</v>
      </c>
      <c r="X158" s="71">
        <f t="shared" si="86"/>
        <v>1836.1000000000001</v>
      </c>
      <c r="Y158" s="71">
        <f t="shared" si="87"/>
        <v>774.28499999999997</v>
      </c>
      <c r="Z158" s="71">
        <f t="shared" si="88"/>
        <v>936.85899999999992</v>
      </c>
      <c r="AA158" s="71">
        <f t="shared" si="89"/>
        <v>0</v>
      </c>
      <c r="AB158" s="71">
        <f t="shared" si="90"/>
        <v>6367.6277599999994</v>
      </c>
    </row>
    <row r="159" spans="1:28" x14ac:dyDescent="0.2">
      <c r="A159" s="25">
        <v>128</v>
      </c>
      <c r="B159" s="162"/>
      <c r="C159" s="163"/>
      <c r="D159" s="26">
        <v>4001337010</v>
      </c>
      <c r="E159" s="18" t="s">
        <v>181</v>
      </c>
      <c r="F159" s="29">
        <f>AB159</f>
        <v>6367.6277599999994</v>
      </c>
      <c r="G159" s="18" t="s">
        <v>7</v>
      </c>
      <c r="H159" s="18"/>
      <c r="I159" s="18"/>
      <c r="J159" s="19"/>
      <c r="K159" s="66">
        <v>1</v>
      </c>
      <c r="L159" s="162">
        <v>134</v>
      </c>
      <c r="M159" s="162">
        <v>146</v>
      </c>
      <c r="N159" s="162">
        <v>39</v>
      </c>
      <c r="O159" s="162">
        <v>2.2000000000000002</v>
      </c>
      <c r="P159" s="162">
        <v>200</v>
      </c>
      <c r="Q159" s="162">
        <v>50</v>
      </c>
      <c r="R159" s="162">
        <v>110</v>
      </c>
      <c r="S159" s="162"/>
      <c r="T159" s="20">
        <f>(R159+S159)/100</f>
        <v>1.1000000000000001</v>
      </c>
      <c r="U159" s="71">
        <f>L159*M159*$E$3</f>
        <v>1615.9864000000002</v>
      </c>
      <c r="V159" s="71">
        <f>L159*N159*$E$4</f>
        <v>747.84059999999999</v>
      </c>
      <c r="W159" s="71">
        <f>O159*$E$5*L159</f>
        <v>456.55676</v>
      </c>
      <c r="X159" s="71">
        <f>P159*$E$6</f>
        <v>1836.1000000000001</v>
      </c>
      <c r="Y159" s="71">
        <f>Q159*$E$9</f>
        <v>774.28499999999997</v>
      </c>
      <c r="Z159" s="71">
        <f>R159*$E$7</f>
        <v>936.85899999999992</v>
      </c>
      <c r="AA159" s="71">
        <f>S159*$E$8</f>
        <v>0</v>
      </c>
      <c r="AB159" s="71">
        <f>SUM(U159:AA159)</f>
        <v>6367.6277599999994</v>
      </c>
    </row>
    <row r="160" spans="1:28" x14ac:dyDescent="0.2">
      <c r="A160" s="25">
        <v>129</v>
      </c>
      <c r="B160" s="162"/>
      <c r="C160" s="163"/>
      <c r="D160" s="26">
        <v>4001117029</v>
      </c>
      <c r="E160" s="18" t="s">
        <v>182</v>
      </c>
      <c r="F160" s="29">
        <f t="shared" si="64"/>
        <v>0</v>
      </c>
      <c r="G160" s="18" t="s">
        <v>28</v>
      </c>
      <c r="H160" s="18"/>
      <c r="I160" s="18"/>
      <c r="J160" s="19"/>
      <c r="K160" s="66"/>
      <c r="L160" s="162"/>
      <c r="M160" s="162">
        <f t="shared" si="73"/>
        <v>146</v>
      </c>
      <c r="N160" s="162"/>
      <c r="O160" s="162"/>
      <c r="P160" s="162"/>
      <c r="Q160" s="162"/>
      <c r="R160" s="162"/>
      <c r="S160" s="162"/>
      <c r="T160" s="20">
        <f t="shared" si="74"/>
        <v>0</v>
      </c>
      <c r="U160" s="71">
        <f t="shared" si="83"/>
        <v>0</v>
      </c>
      <c r="V160" s="71">
        <f t="shared" si="84"/>
        <v>0</v>
      </c>
      <c r="W160" s="71">
        <f t="shared" si="85"/>
        <v>0</v>
      </c>
      <c r="X160" s="71">
        <f t="shared" si="86"/>
        <v>0</v>
      </c>
      <c r="Y160" s="71">
        <f t="shared" si="87"/>
        <v>0</v>
      </c>
      <c r="Z160" s="71">
        <f t="shared" si="88"/>
        <v>0</v>
      </c>
      <c r="AA160" s="71">
        <f t="shared" si="89"/>
        <v>0</v>
      </c>
      <c r="AB160" s="71">
        <f t="shared" si="90"/>
        <v>0</v>
      </c>
    </row>
    <row r="161" spans="1:28" x14ac:dyDescent="0.2">
      <c r="A161" s="25">
        <v>130</v>
      </c>
      <c r="B161" s="162"/>
      <c r="C161" s="163"/>
      <c r="D161" s="26">
        <v>4001119010</v>
      </c>
      <c r="E161" s="18" t="s">
        <v>183</v>
      </c>
      <c r="F161" s="29">
        <f t="shared" ref="F161:F240" si="101">AB161</f>
        <v>6367.6277599999994</v>
      </c>
      <c r="G161" s="18" t="s">
        <v>7</v>
      </c>
      <c r="H161" s="18"/>
      <c r="I161" s="18"/>
      <c r="J161" s="19"/>
      <c r="K161" s="66"/>
      <c r="L161" s="162">
        <v>134</v>
      </c>
      <c r="M161" s="162">
        <v>146</v>
      </c>
      <c r="N161" s="162">
        <v>39</v>
      </c>
      <c r="O161" s="162">
        <v>2.2000000000000002</v>
      </c>
      <c r="P161" s="162">
        <v>200</v>
      </c>
      <c r="Q161" s="162">
        <v>50</v>
      </c>
      <c r="R161" s="162">
        <v>110</v>
      </c>
      <c r="S161" s="162"/>
      <c r="T161" s="20">
        <f t="shared" si="74"/>
        <v>1.1000000000000001</v>
      </c>
      <c r="U161" s="71">
        <f t="shared" si="83"/>
        <v>1615.9864000000002</v>
      </c>
      <c r="V161" s="71">
        <f t="shared" si="84"/>
        <v>747.84059999999999</v>
      </c>
      <c r="W161" s="71">
        <f t="shared" si="85"/>
        <v>456.55676</v>
      </c>
      <c r="X161" s="71">
        <f t="shared" si="86"/>
        <v>1836.1000000000001</v>
      </c>
      <c r="Y161" s="71">
        <f t="shared" si="87"/>
        <v>774.28499999999997</v>
      </c>
      <c r="Z161" s="71">
        <f t="shared" si="88"/>
        <v>936.85899999999992</v>
      </c>
      <c r="AA161" s="71">
        <f t="shared" si="89"/>
        <v>0</v>
      </c>
      <c r="AB161" s="71">
        <f t="shared" si="90"/>
        <v>6367.6277599999994</v>
      </c>
    </row>
    <row r="162" spans="1:28" x14ac:dyDescent="0.2">
      <c r="A162" s="25">
        <v>130</v>
      </c>
      <c r="B162" s="162"/>
      <c r="C162" s="163"/>
      <c r="D162" s="26">
        <v>4001339010</v>
      </c>
      <c r="E162" s="18" t="s">
        <v>183</v>
      </c>
      <c r="F162" s="29">
        <f>AB162</f>
        <v>6367.6277599999994</v>
      </c>
      <c r="G162" s="18" t="s">
        <v>7</v>
      </c>
      <c r="H162" s="18"/>
      <c r="I162" s="18"/>
      <c r="J162" s="19"/>
      <c r="K162" s="66">
        <v>1</v>
      </c>
      <c r="L162" s="162">
        <v>134</v>
      </c>
      <c r="M162" s="162">
        <v>146</v>
      </c>
      <c r="N162" s="162">
        <v>39</v>
      </c>
      <c r="O162" s="162">
        <v>2.2000000000000002</v>
      </c>
      <c r="P162" s="162">
        <v>200</v>
      </c>
      <c r="Q162" s="162">
        <v>50</v>
      </c>
      <c r="R162" s="162">
        <v>110</v>
      </c>
      <c r="S162" s="162"/>
      <c r="T162" s="20">
        <f>(R162+S162)/100</f>
        <v>1.1000000000000001</v>
      </c>
      <c r="U162" s="71">
        <f>L162*M162*$E$3</f>
        <v>1615.9864000000002</v>
      </c>
      <c r="V162" s="71">
        <f>L162*N162*$E$4</f>
        <v>747.84059999999999</v>
      </c>
      <c r="W162" s="71">
        <f>O162*$E$5*L162</f>
        <v>456.55676</v>
      </c>
      <c r="X162" s="71">
        <f>P162*$E$6</f>
        <v>1836.1000000000001</v>
      </c>
      <c r="Y162" s="71">
        <f>Q162*$E$9</f>
        <v>774.28499999999997</v>
      </c>
      <c r="Z162" s="71">
        <f>R162*$E$7</f>
        <v>936.85899999999992</v>
      </c>
      <c r="AA162" s="71">
        <f>S162*$E$8</f>
        <v>0</v>
      </c>
      <c r="AB162" s="71">
        <f>SUM(U162:AA162)</f>
        <v>6367.6277599999994</v>
      </c>
    </row>
    <row r="163" spans="1:28" x14ac:dyDescent="0.2">
      <c r="A163" s="25">
        <v>131</v>
      </c>
      <c r="B163" s="162"/>
      <c r="C163" s="163"/>
      <c r="D163" s="26">
        <v>4001146014</v>
      </c>
      <c r="E163" s="18" t="s">
        <v>184</v>
      </c>
      <c r="F163" s="29">
        <f t="shared" si="101"/>
        <v>6282.4587599999995</v>
      </c>
      <c r="G163" s="18" t="s">
        <v>27</v>
      </c>
      <c r="H163" s="18">
        <v>32</v>
      </c>
      <c r="I163" s="18"/>
      <c r="J163" s="19">
        <v>4</v>
      </c>
      <c r="K163" s="66"/>
      <c r="L163" s="162">
        <v>134</v>
      </c>
      <c r="M163" s="162">
        <f t="shared" si="73"/>
        <v>146</v>
      </c>
      <c r="N163" s="162">
        <v>39</v>
      </c>
      <c r="O163" s="162">
        <v>2.2000000000000002</v>
      </c>
      <c r="P163" s="162">
        <v>200</v>
      </c>
      <c r="Q163" s="162">
        <v>50</v>
      </c>
      <c r="R163" s="162">
        <v>100</v>
      </c>
      <c r="S163" s="162"/>
      <c r="T163" s="20">
        <f t="shared" si="74"/>
        <v>1</v>
      </c>
      <c r="U163" s="71">
        <f t="shared" si="83"/>
        <v>1615.9864000000002</v>
      </c>
      <c r="V163" s="71">
        <f t="shared" si="84"/>
        <v>747.84059999999999</v>
      </c>
      <c r="W163" s="71">
        <f t="shared" si="85"/>
        <v>456.55676</v>
      </c>
      <c r="X163" s="71">
        <f t="shared" si="86"/>
        <v>1836.1000000000001</v>
      </c>
      <c r="Y163" s="71">
        <f t="shared" si="87"/>
        <v>774.28499999999997</v>
      </c>
      <c r="Z163" s="71">
        <f t="shared" si="88"/>
        <v>851.68999999999994</v>
      </c>
      <c r="AA163" s="71">
        <f t="shared" si="89"/>
        <v>0</v>
      </c>
      <c r="AB163" s="71">
        <f t="shared" si="90"/>
        <v>6282.4587599999995</v>
      </c>
    </row>
    <row r="164" spans="1:28" x14ac:dyDescent="0.2">
      <c r="A164" s="25">
        <v>132</v>
      </c>
      <c r="B164" s="162"/>
      <c r="C164" s="163"/>
      <c r="D164" s="26">
        <v>4001147014</v>
      </c>
      <c r="E164" s="18" t="s">
        <v>185</v>
      </c>
      <c r="F164" s="29">
        <f t="shared" si="101"/>
        <v>6282.4587599999995</v>
      </c>
      <c r="G164" s="18" t="s">
        <v>27</v>
      </c>
      <c r="H164" s="18"/>
      <c r="I164" s="18"/>
      <c r="J164" s="19"/>
      <c r="K164" s="66"/>
      <c r="L164" s="162">
        <v>134</v>
      </c>
      <c r="M164" s="162">
        <v>146</v>
      </c>
      <c r="N164" s="162">
        <v>39</v>
      </c>
      <c r="O164" s="162">
        <v>2.2000000000000002</v>
      </c>
      <c r="P164" s="162">
        <v>200</v>
      </c>
      <c r="Q164" s="162">
        <v>50</v>
      </c>
      <c r="R164" s="162">
        <v>100</v>
      </c>
      <c r="S164" s="162"/>
      <c r="T164" s="20">
        <f t="shared" si="74"/>
        <v>1</v>
      </c>
      <c r="U164" s="71">
        <f t="shared" si="83"/>
        <v>1615.9864000000002</v>
      </c>
      <c r="V164" s="71">
        <f t="shared" si="84"/>
        <v>747.84059999999999</v>
      </c>
      <c r="W164" s="71">
        <f t="shared" si="85"/>
        <v>456.55676</v>
      </c>
      <c r="X164" s="71">
        <f t="shared" si="86"/>
        <v>1836.1000000000001</v>
      </c>
      <c r="Y164" s="71">
        <f t="shared" si="87"/>
        <v>774.28499999999997</v>
      </c>
      <c r="Z164" s="71">
        <f t="shared" si="88"/>
        <v>851.68999999999994</v>
      </c>
      <c r="AA164" s="71">
        <f t="shared" si="89"/>
        <v>0</v>
      </c>
      <c r="AB164" s="71">
        <f t="shared" si="90"/>
        <v>6282.4587599999995</v>
      </c>
    </row>
    <row r="165" spans="1:28" x14ac:dyDescent="0.2">
      <c r="A165" s="25">
        <v>132</v>
      </c>
      <c r="B165" s="162"/>
      <c r="C165" s="163"/>
      <c r="D165" s="26">
        <v>4001347014</v>
      </c>
      <c r="E165" s="18" t="s">
        <v>446</v>
      </c>
      <c r="F165" s="29">
        <f>AB165</f>
        <v>6282.4587599999995</v>
      </c>
      <c r="G165" s="18" t="s">
        <v>27</v>
      </c>
      <c r="H165" s="18"/>
      <c r="I165" s="18"/>
      <c r="J165" s="19"/>
      <c r="K165" s="66">
        <v>1</v>
      </c>
      <c r="L165" s="162">
        <v>134</v>
      </c>
      <c r="M165" s="162">
        <v>146</v>
      </c>
      <c r="N165" s="162">
        <v>39</v>
      </c>
      <c r="O165" s="162">
        <v>2.2000000000000002</v>
      </c>
      <c r="P165" s="162">
        <v>200</v>
      </c>
      <c r="Q165" s="162">
        <v>50</v>
      </c>
      <c r="R165" s="162">
        <v>100</v>
      </c>
      <c r="S165" s="162"/>
      <c r="T165" s="20">
        <f>(R165+S165)/100</f>
        <v>1</v>
      </c>
      <c r="U165" s="71">
        <f>L165*M165*$E$3</f>
        <v>1615.9864000000002</v>
      </c>
      <c r="V165" s="71">
        <f>L165*N165*$E$4</f>
        <v>747.84059999999999</v>
      </c>
      <c r="W165" s="71">
        <f>O165*$E$5*L165</f>
        <v>456.55676</v>
      </c>
      <c r="X165" s="71">
        <f>P165*$E$6</f>
        <v>1836.1000000000001</v>
      </c>
      <c r="Y165" s="71">
        <f>Q165*$E$9</f>
        <v>774.28499999999997</v>
      </c>
      <c r="Z165" s="71">
        <f>R165*$E$7</f>
        <v>851.68999999999994</v>
      </c>
      <c r="AA165" s="71">
        <f>S165*$E$8</f>
        <v>0</v>
      </c>
      <c r="AB165" s="71">
        <f>SUM(U165:AA165)</f>
        <v>6282.4587599999995</v>
      </c>
    </row>
    <row r="166" spans="1:28" x14ac:dyDescent="0.2">
      <c r="A166" s="25">
        <v>132</v>
      </c>
      <c r="B166" s="162"/>
      <c r="C166" s="163"/>
      <c r="D166" s="26">
        <v>4302467014</v>
      </c>
      <c r="E166" s="18" t="s">
        <v>452</v>
      </c>
      <c r="F166" s="29">
        <f>AB166</f>
        <v>6282.4587599999995</v>
      </c>
      <c r="G166" s="18" t="s">
        <v>27</v>
      </c>
      <c r="H166" s="18"/>
      <c r="I166" s="18"/>
      <c r="J166" s="19"/>
      <c r="K166" s="66">
        <v>1</v>
      </c>
      <c r="L166" s="162">
        <v>134</v>
      </c>
      <c r="M166" s="162">
        <v>146</v>
      </c>
      <c r="N166" s="162">
        <v>39</v>
      </c>
      <c r="O166" s="162">
        <v>2.2000000000000002</v>
      </c>
      <c r="P166" s="162">
        <v>200</v>
      </c>
      <c r="Q166" s="162">
        <v>50</v>
      </c>
      <c r="R166" s="162">
        <v>100</v>
      </c>
      <c r="S166" s="162"/>
      <c r="T166" s="20">
        <f>(R166+S166)/100</f>
        <v>1</v>
      </c>
      <c r="U166" s="71">
        <f>L166*M166*$E$3</f>
        <v>1615.9864000000002</v>
      </c>
      <c r="V166" s="71">
        <f>L166*N166*$E$4</f>
        <v>747.84059999999999</v>
      </c>
      <c r="W166" s="71">
        <f>O166*$E$5*L166</f>
        <v>456.55676</v>
      </c>
      <c r="X166" s="71">
        <f>P166*$E$6</f>
        <v>1836.1000000000001</v>
      </c>
      <c r="Y166" s="71">
        <f>Q166*$E$9</f>
        <v>774.28499999999997</v>
      </c>
      <c r="Z166" s="71">
        <f>R166*$E$7</f>
        <v>851.68999999999994</v>
      </c>
      <c r="AA166" s="71">
        <f>S166*$E$8</f>
        <v>0</v>
      </c>
      <c r="AB166" s="71">
        <f>SUM(U166:AA166)</f>
        <v>6282.4587599999995</v>
      </c>
    </row>
    <row r="167" spans="1:28" x14ac:dyDescent="0.2">
      <c r="A167" s="25">
        <v>133</v>
      </c>
      <c r="B167" s="162"/>
      <c r="C167" s="163"/>
      <c r="D167" s="26">
        <v>4001149014</v>
      </c>
      <c r="E167" s="18" t="s">
        <v>186</v>
      </c>
      <c r="F167" s="29">
        <f t="shared" si="101"/>
        <v>6282.4587599999995</v>
      </c>
      <c r="G167" s="18" t="s">
        <v>27</v>
      </c>
      <c r="H167" s="18"/>
      <c r="I167" s="18"/>
      <c r="J167" s="19"/>
      <c r="K167" s="66"/>
      <c r="L167" s="162">
        <v>134</v>
      </c>
      <c r="M167" s="162">
        <f t="shared" si="73"/>
        <v>146</v>
      </c>
      <c r="N167" s="162">
        <v>39</v>
      </c>
      <c r="O167" s="162">
        <v>2.2000000000000002</v>
      </c>
      <c r="P167" s="162">
        <v>200</v>
      </c>
      <c r="Q167" s="162">
        <v>50</v>
      </c>
      <c r="R167" s="162">
        <v>100</v>
      </c>
      <c r="S167" s="162"/>
      <c r="T167" s="20">
        <f t="shared" si="74"/>
        <v>1</v>
      </c>
      <c r="U167" s="71">
        <f t="shared" si="83"/>
        <v>1615.9864000000002</v>
      </c>
      <c r="V167" s="71">
        <f t="shared" si="84"/>
        <v>747.84059999999999</v>
      </c>
      <c r="W167" s="71">
        <f t="shared" si="85"/>
        <v>456.55676</v>
      </c>
      <c r="X167" s="71">
        <f t="shared" si="86"/>
        <v>1836.1000000000001</v>
      </c>
      <c r="Y167" s="71">
        <f t="shared" si="87"/>
        <v>774.28499999999997</v>
      </c>
      <c r="Z167" s="71">
        <f t="shared" si="88"/>
        <v>851.68999999999994</v>
      </c>
      <c r="AA167" s="71">
        <f t="shared" si="89"/>
        <v>0</v>
      </c>
      <c r="AB167" s="71">
        <f t="shared" si="90"/>
        <v>6282.4587599999995</v>
      </c>
    </row>
    <row r="168" spans="1:28" x14ac:dyDescent="0.2">
      <c r="A168" s="25">
        <v>133</v>
      </c>
      <c r="B168" s="162"/>
      <c r="C168" s="163"/>
      <c r="D168" s="26">
        <v>4001349014</v>
      </c>
      <c r="E168" s="18" t="s">
        <v>447</v>
      </c>
      <c r="F168" s="29">
        <f>AB168</f>
        <v>6282.4587599999995</v>
      </c>
      <c r="G168" s="18" t="s">
        <v>27</v>
      </c>
      <c r="H168" s="18"/>
      <c r="I168" s="18"/>
      <c r="J168" s="19"/>
      <c r="K168" s="66">
        <v>1</v>
      </c>
      <c r="L168" s="162">
        <v>134</v>
      </c>
      <c r="M168" s="162">
        <f t="shared" si="73"/>
        <v>146</v>
      </c>
      <c r="N168" s="162">
        <v>39</v>
      </c>
      <c r="O168" s="162">
        <v>2.2000000000000002</v>
      </c>
      <c r="P168" s="162">
        <v>200</v>
      </c>
      <c r="Q168" s="162">
        <v>50</v>
      </c>
      <c r="R168" s="162">
        <v>100</v>
      </c>
      <c r="S168" s="162"/>
      <c r="T168" s="20">
        <f>(R168+S168)/100</f>
        <v>1</v>
      </c>
      <c r="U168" s="71">
        <f>L168*M168*$E$3</f>
        <v>1615.9864000000002</v>
      </c>
      <c r="V168" s="71">
        <f>L168*N168*$E$4</f>
        <v>747.84059999999999</v>
      </c>
      <c r="W168" s="71">
        <f>O168*$E$5*L168</f>
        <v>456.55676</v>
      </c>
      <c r="X168" s="71">
        <f>P168*$E$6</f>
        <v>1836.1000000000001</v>
      </c>
      <c r="Y168" s="71">
        <f>Q168*$E$9</f>
        <v>774.28499999999997</v>
      </c>
      <c r="Z168" s="71">
        <f>R168*$E$7</f>
        <v>851.68999999999994</v>
      </c>
      <c r="AA168" s="71">
        <f>S168*$E$8</f>
        <v>0</v>
      </c>
      <c r="AB168" s="71">
        <f>SUM(U168:AA168)</f>
        <v>6282.4587599999995</v>
      </c>
    </row>
    <row r="169" spans="1:28" x14ac:dyDescent="0.2">
      <c r="A169" s="25">
        <v>133</v>
      </c>
      <c r="B169" s="162"/>
      <c r="C169" s="163"/>
      <c r="D169" s="26">
        <v>4302469014</v>
      </c>
      <c r="E169" s="18" t="s">
        <v>453</v>
      </c>
      <c r="F169" s="29">
        <f>AB169</f>
        <v>6282.4587599999995</v>
      </c>
      <c r="G169" s="18" t="s">
        <v>27</v>
      </c>
      <c r="H169" s="18"/>
      <c r="I169" s="18"/>
      <c r="J169" s="19"/>
      <c r="K169" s="66">
        <v>1</v>
      </c>
      <c r="L169" s="162">
        <v>134</v>
      </c>
      <c r="M169" s="162">
        <f t="shared" si="73"/>
        <v>146</v>
      </c>
      <c r="N169" s="162">
        <v>39</v>
      </c>
      <c r="O169" s="162">
        <v>2.2000000000000002</v>
      </c>
      <c r="P169" s="162">
        <v>200</v>
      </c>
      <c r="Q169" s="162">
        <v>50</v>
      </c>
      <c r="R169" s="162">
        <v>100</v>
      </c>
      <c r="S169" s="162"/>
      <c r="T169" s="20">
        <f>(R169+S169)/100</f>
        <v>1</v>
      </c>
      <c r="U169" s="71">
        <f>L169*M169*$E$3</f>
        <v>1615.9864000000002</v>
      </c>
      <c r="V169" s="71">
        <f>L169*N169*$E$4</f>
        <v>747.84059999999999</v>
      </c>
      <c r="W169" s="71">
        <f>O169*$E$5*L169</f>
        <v>456.55676</v>
      </c>
      <c r="X169" s="71">
        <f>P169*$E$6</f>
        <v>1836.1000000000001</v>
      </c>
      <c r="Y169" s="71">
        <f>Q169*$E$9</f>
        <v>774.28499999999997</v>
      </c>
      <c r="Z169" s="71">
        <f>R169*$E$7</f>
        <v>851.68999999999994</v>
      </c>
      <c r="AA169" s="71">
        <f>S169*$E$8</f>
        <v>0</v>
      </c>
      <c r="AB169" s="71">
        <f>SUM(U169:AA169)</f>
        <v>6282.4587599999995</v>
      </c>
    </row>
    <row r="170" spans="1:28" x14ac:dyDescent="0.2">
      <c r="A170" s="25">
        <v>133</v>
      </c>
      <c r="B170" s="162"/>
      <c r="C170" s="163"/>
      <c r="D170" s="26">
        <v>3901819014</v>
      </c>
      <c r="E170" s="18" t="s">
        <v>498</v>
      </c>
      <c r="F170" s="29">
        <f>AB170</f>
        <v>6282.4587599999995</v>
      </c>
      <c r="G170" s="18" t="s">
        <v>27</v>
      </c>
      <c r="H170" s="18"/>
      <c r="I170" s="18"/>
      <c r="J170" s="19"/>
      <c r="K170" s="66">
        <v>1</v>
      </c>
      <c r="L170" s="162">
        <v>134</v>
      </c>
      <c r="M170" s="162">
        <f t="shared" si="73"/>
        <v>146</v>
      </c>
      <c r="N170" s="162">
        <v>39</v>
      </c>
      <c r="O170" s="162">
        <v>2.2000000000000002</v>
      </c>
      <c r="P170" s="162">
        <v>200</v>
      </c>
      <c r="Q170" s="162">
        <v>50</v>
      </c>
      <c r="R170" s="162">
        <v>100</v>
      </c>
      <c r="S170" s="162"/>
      <c r="T170" s="20">
        <f>(R170+S170)/100</f>
        <v>1</v>
      </c>
      <c r="U170" s="71">
        <f>L170*M170*$E$3</f>
        <v>1615.9864000000002</v>
      </c>
      <c r="V170" s="71">
        <f>L170*N170*$E$4</f>
        <v>747.84059999999999</v>
      </c>
      <c r="W170" s="71">
        <f>O170*$E$5*L170</f>
        <v>456.55676</v>
      </c>
      <c r="X170" s="71">
        <f>P170*$E$6</f>
        <v>1836.1000000000001</v>
      </c>
      <c r="Y170" s="71">
        <f>Q170*$E$9</f>
        <v>774.28499999999997</v>
      </c>
      <c r="Z170" s="71">
        <f>R170*$E$7</f>
        <v>851.68999999999994</v>
      </c>
      <c r="AA170" s="71">
        <f>S170*$E$8</f>
        <v>0</v>
      </c>
      <c r="AB170" s="71">
        <f>SUM(U170:AA170)</f>
        <v>6282.4587599999995</v>
      </c>
    </row>
    <row r="171" spans="1:28" x14ac:dyDescent="0.2">
      <c r="A171" s="25">
        <v>134</v>
      </c>
      <c r="B171" s="162"/>
      <c r="C171" s="163"/>
      <c r="D171" s="18">
        <v>4001120010</v>
      </c>
      <c r="E171" s="18" t="s">
        <v>187</v>
      </c>
      <c r="F171" s="29">
        <f t="shared" si="101"/>
        <v>6367.6277599999994</v>
      </c>
      <c r="G171" s="18" t="s">
        <v>7</v>
      </c>
      <c r="H171" s="18">
        <v>32</v>
      </c>
      <c r="I171" s="18"/>
      <c r="J171" s="19">
        <v>3</v>
      </c>
      <c r="K171" s="66"/>
      <c r="L171" s="162">
        <v>134</v>
      </c>
      <c r="M171" s="162">
        <f t="shared" si="73"/>
        <v>146</v>
      </c>
      <c r="N171" s="162">
        <v>39</v>
      </c>
      <c r="O171" s="162">
        <v>2.2000000000000002</v>
      </c>
      <c r="P171" s="162">
        <v>200</v>
      </c>
      <c r="Q171" s="162">
        <v>50</v>
      </c>
      <c r="R171" s="162">
        <v>110</v>
      </c>
      <c r="S171" s="162"/>
      <c r="T171" s="20">
        <f t="shared" si="74"/>
        <v>1.1000000000000001</v>
      </c>
      <c r="U171" s="71">
        <f t="shared" si="83"/>
        <v>1615.9864000000002</v>
      </c>
      <c r="V171" s="71">
        <f t="shared" si="84"/>
        <v>747.84059999999999</v>
      </c>
      <c r="W171" s="71">
        <f t="shared" si="85"/>
        <v>456.55676</v>
      </c>
      <c r="X171" s="71">
        <f t="shared" si="86"/>
        <v>1836.1000000000001</v>
      </c>
      <c r="Y171" s="71">
        <f t="shared" si="87"/>
        <v>774.28499999999997</v>
      </c>
      <c r="Z171" s="71">
        <f t="shared" si="88"/>
        <v>936.85899999999992</v>
      </c>
      <c r="AA171" s="71">
        <f t="shared" si="89"/>
        <v>0</v>
      </c>
      <c r="AB171" s="71">
        <f t="shared" si="90"/>
        <v>6367.6277599999994</v>
      </c>
    </row>
    <row r="172" spans="1:28" x14ac:dyDescent="0.2">
      <c r="A172" s="25">
        <v>135</v>
      </c>
      <c r="B172" s="162"/>
      <c r="C172" s="163"/>
      <c r="D172" s="18">
        <v>4001130010</v>
      </c>
      <c r="E172" s="70" t="s">
        <v>188</v>
      </c>
      <c r="F172" s="139">
        <f t="shared" si="101"/>
        <v>6282.4587599999995</v>
      </c>
      <c r="G172" s="18" t="s">
        <v>21</v>
      </c>
      <c r="H172" s="18">
        <v>30</v>
      </c>
      <c r="I172" s="18"/>
      <c r="J172" s="19">
        <v>2</v>
      </c>
      <c r="K172" s="66"/>
      <c r="L172" s="162">
        <v>134</v>
      </c>
      <c r="M172" s="162">
        <f t="shared" si="73"/>
        <v>146</v>
      </c>
      <c r="N172" s="162">
        <v>39</v>
      </c>
      <c r="O172" s="162">
        <v>2.2000000000000002</v>
      </c>
      <c r="P172" s="162">
        <v>200</v>
      </c>
      <c r="Q172" s="162">
        <v>50</v>
      </c>
      <c r="R172" s="162">
        <v>100</v>
      </c>
      <c r="S172" s="162"/>
      <c r="T172" s="20">
        <f t="shared" si="74"/>
        <v>1</v>
      </c>
      <c r="U172" s="71">
        <f t="shared" si="83"/>
        <v>1615.9864000000002</v>
      </c>
      <c r="V172" s="71">
        <f t="shared" si="84"/>
        <v>747.84059999999999</v>
      </c>
      <c r="W172" s="71">
        <f t="shared" si="85"/>
        <v>456.55676</v>
      </c>
      <c r="X172" s="71">
        <f t="shared" si="86"/>
        <v>1836.1000000000001</v>
      </c>
      <c r="Y172" s="71">
        <f t="shared" si="87"/>
        <v>774.28499999999997</v>
      </c>
      <c r="Z172" s="71">
        <f t="shared" si="88"/>
        <v>851.68999999999994</v>
      </c>
      <c r="AA172" s="71">
        <f t="shared" si="89"/>
        <v>0</v>
      </c>
      <c r="AB172" s="71">
        <f t="shared" si="90"/>
        <v>6282.4587599999995</v>
      </c>
    </row>
    <row r="173" spans="1:28" x14ac:dyDescent="0.2">
      <c r="A173" s="25">
        <v>135</v>
      </c>
      <c r="B173" s="162"/>
      <c r="C173" s="163"/>
      <c r="D173" s="18">
        <v>4001309010</v>
      </c>
      <c r="E173" s="70" t="s">
        <v>497</v>
      </c>
      <c r="F173" s="139">
        <f t="shared" ref="F173" si="102">AB173</f>
        <v>6282.4587599999995</v>
      </c>
      <c r="G173" s="18" t="s">
        <v>362</v>
      </c>
      <c r="H173" s="18"/>
      <c r="I173" s="18"/>
      <c r="J173" s="19">
        <v>2</v>
      </c>
      <c r="K173" s="66"/>
      <c r="L173" s="162">
        <v>134</v>
      </c>
      <c r="M173" s="162">
        <f t="shared" si="73"/>
        <v>146</v>
      </c>
      <c r="N173" s="162">
        <v>39</v>
      </c>
      <c r="O173" s="162">
        <v>2.2000000000000002</v>
      </c>
      <c r="P173" s="162">
        <v>200</v>
      </c>
      <c r="Q173" s="162">
        <v>50</v>
      </c>
      <c r="R173" s="162">
        <v>100</v>
      </c>
      <c r="S173" s="162"/>
      <c r="T173" s="20">
        <f t="shared" ref="T173" si="103">(R173+S173)/100</f>
        <v>1</v>
      </c>
      <c r="U173" s="71">
        <f t="shared" ref="U173" si="104">L173*M173*$E$3</f>
        <v>1615.9864000000002</v>
      </c>
      <c r="V173" s="71">
        <f t="shared" ref="V173" si="105">L173*N173*$E$4</f>
        <v>747.84059999999999</v>
      </c>
      <c r="W173" s="71">
        <f t="shared" ref="W173" si="106">O173*$E$5*L173</f>
        <v>456.55676</v>
      </c>
      <c r="X173" s="71">
        <f t="shared" ref="X173" si="107">P173*$E$6</f>
        <v>1836.1000000000001</v>
      </c>
      <c r="Y173" s="71">
        <f t="shared" ref="Y173" si="108">Q173*$E$9</f>
        <v>774.28499999999997</v>
      </c>
      <c r="Z173" s="71">
        <f t="shared" ref="Z173" si="109">R173*$E$7</f>
        <v>851.68999999999994</v>
      </c>
      <c r="AA173" s="71">
        <f t="shared" ref="AA173" si="110">S173*$E$8</f>
        <v>0</v>
      </c>
      <c r="AB173" s="71">
        <f t="shared" ref="AB173" si="111">SUM(U173:AA173)</f>
        <v>6282.4587599999995</v>
      </c>
    </row>
    <row r="174" spans="1:28" x14ac:dyDescent="0.2">
      <c r="A174" s="25">
        <v>136</v>
      </c>
      <c r="B174" s="162"/>
      <c r="C174" s="163"/>
      <c r="D174" s="26">
        <v>4001137010</v>
      </c>
      <c r="E174" s="18" t="s">
        <v>189</v>
      </c>
      <c r="F174" s="29">
        <f t="shared" si="101"/>
        <v>6282.4587599999995</v>
      </c>
      <c r="G174" s="18" t="s">
        <v>26</v>
      </c>
      <c r="H174" s="18"/>
      <c r="I174" s="18"/>
      <c r="J174" s="19"/>
      <c r="K174" s="66"/>
      <c r="L174" s="162">
        <v>134</v>
      </c>
      <c r="M174" s="162">
        <f t="shared" si="73"/>
        <v>146</v>
      </c>
      <c r="N174" s="162">
        <v>39</v>
      </c>
      <c r="O174" s="162">
        <v>2.2000000000000002</v>
      </c>
      <c r="P174" s="162">
        <v>200</v>
      </c>
      <c r="Q174" s="162">
        <v>50</v>
      </c>
      <c r="R174" s="162">
        <v>100</v>
      </c>
      <c r="S174" s="162"/>
      <c r="T174" s="20">
        <f t="shared" si="74"/>
        <v>1</v>
      </c>
      <c r="U174" s="71">
        <f t="shared" si="83"/>
        <v>1615.9864000000002</v>
      </c>
      <c r="V174" s="71">
        <f t="shared" si="84"/>
        <v>747.84059999999999</v>
      </c>
      <c r="W174" s="71">
        <f t="shared" si="85"/>
        <v>456.55676</v>
      </c>
      <c r="X174" s="71">
        <f t="shared" si="86"/>
        <v>1836.1000000000001</v>
      </c>
      <c r="Y174" s="71">
        <f t="shared" si="87"/>
        <v>774.28499999999997</v>
      </c>
      <c r="Z174" s="71">
        <f t="shared" si="88"/>
        <v>851.68999999999994</v>
      </c>
      <c r="AA174" s="71">
        <f t="shared" si="89"/>
        <v>0</v>
      </c>
      <c r="AB174" s="71">
        <f t="shared" si="90"/>
        <v>6282.4587599999995</v>
      </c>
    </row>
    <row r="175" spans="1:28" x14ac:dyDescent="0.2">
      <c r="A175" s="25">
        <v>137</v>
      </c>
      <c r="B175" s="162"/>
      <c r="C175" s="163"/>
      <c r="D175" s="26">
        <v>4001136010</v>
      </c>
      <c r="E175" s="18" t="s">
        <v>190</v>
      </c>
      <c r="F175" s="29">
        <f>AB175</f>
        <v>6282.4587599999995</v>
      </c>
      <c r="G175" s="18" t="s">
        <v>362</v>
      </c>
      <c r="H175" s="18"/>
      <c r="I175" s="18"/>
      <c r="J175" s="19"/>
      <c r="K175" s="66"/>
      <c r="L175" s="162">
        <v>134</v>
      </c>
      <c r="M175" s="162">
        <f t="shared" si="73"/>
        <v>146</v>
      </c>
      <c r="N175" s="162">
        <v>39</v>
      </c>
      <c r="O175" s="162">
        <v>2.2000000000000002</v>
      </c>
      <c r="P175" s="162">
        <v>200</v>
      </c>
      <c r="Q175" s="162">
        <v>50</v>
      </c>
      <c r="R175" s="162">
        <v>100</v>
      </c>
      <c r="S175" s="162"/>
      <c r="T175" s="20">
        <f t="shared" ref="T175:T176" si="112">(R175+S175)/100</f>
        <v>1</v>
      </c>
      <c r="U175" s="71">
        <f t="shared" ref="U175:U176" si="113">L175*M175*$E$3</f>
        <v>1615.9864000000002</v>
      </c>
      <c r="V175" s="71">
        <f t="shared" ref="V175:V176" si="114">L175*N175*$E$4</f>
        <v>747.84059999999999</v>
      </c>
      <c r="W175" s="71">
        <f t="shared" ref="W175:W176" si="115">O175*$E$5*L175</f>
        <v>456.55676</v>
      </c>
      <c r="X175" s="71">
        <f t="shared" ref="X175:X176" si="116">P175*$E$6</f>
        <v>1836.1000000000001</v>
      </c>
      <c r="Y175" s="71">
        <f t="shared" ref="Y175:Y176" si="117">Q175*$E$9</f>
        <v>774.28499999999997</v>
      </c>
      <c r="Z175" s="71">
        <f t="shared" ref="Z175:Z176" si="118">R175*$E$7</f>
        <v>851.68999999999994</v>
      </c>
      <c r="AA175" s="71">
        <f t="shared" ref="AA175:AA176" si="119">S175*$E$8</f>
        <v>0</v>
      </c>
      <c r="AB175" s="71">
        <f t="shared" ref="AB175:AB176" si="120">SUM(U175:AA175)</f>
        <v>6282.4587599999995</v>
      </c>
    </row>
    <row r="176" spans="1:28" x14ac:dyDescent="0.2">
      <c r="B176" s="162"/>
      <c r="C176" s="163"/>
      <c r="D176" s="26">
        <v>4001306000</v>
      </c>
      <c r="E176" s="18" t="s">
        <v>190</v>
      </c>
      <c r="F176" s="29">
        <f>AB176</f>
        <v>6282.4587599999995</v>
      </c>
      <c r="G176" s="18" t="s">
        <v>362</v>
      </c>
      <c r="H176" s="18"/>
      <c r="I176" s="18"/>
      <c r="J176" s="19"/>
      <c r="K176" s="66"/>
      <c r="L176" s="162">
        <v>134</v>
      </c>
      <c r="M176" s="162">
        <f t="shared" si="73"/>
        <v>146</v>
      </c>
      <c r="N176" s="162">
        <v>39</v>
      </c>
      <c r="O176" s="162">
        <v>2.2000000000000002</v>
      </c>
      <c r="P176" s="162">
        <v>200</v>
      </c>
      <c r="Q176" s="162">
        <v>50</v>
      </c>
      <c r="R176" s="162">
        <v>100</v>
      </c>
      <c r="S176" s="162"/>
      <c r="T176" s="20">
        <f t="shared" si="112"/>
        <v>1</v>
      </c>
      <c r="U176" s="71">
        <f t="shared" si="113"/>
        <v>1615.9864000000002</v>
      </c>
      <c r="V176" s="71">
        <f t="shared" si="114"/>
        <v>747.84059999999999</v>
      </c>
      <c r="W176" s="71">
        <f t="shared" si="115"/>
        <v>456.55676</v>
      </c>
      <c r="X176" s="71">
        <f t="shared" si="116"/>
        <v>1836.1000000000001</v>
      </c>
      <c r="Y176" s="71">
        <f t="shared" si="117"/>
        <v>774.28499999999997</v>
      </c>
      <c r="Z176" s="71">
        <f t="shared" si="118"/>
        <v>851.68999999999994</v>
      </c>
      <c r="AA176" s="71">
        <f t="shared" si="119"/>
        <v>0</v>
      </c>
      <c r="AB176" s="71">
        <f t="shared" si="120"/>
        <v>6282.4587599999995</v>
      </c>
    </row>
    <row r="177" spans="1:28" x14ac:dyDescent="0.2">
      <c r="A177" s="25">
        <v>138</v>
      </c>
      <c r="B177" s="162"/>
      <c r="C177" s="163"/>
      <c r="D177" s="18">
        <v>4001070010</v>
      </c>
      <c r="E177" s="70" t="s">
        <v>191</v>
      </c>
      <c r="F177" s="139">
        <f t="shared" si="101"/>
        <v>6282.4587599999995</v>
      </c>
      <c r="G177" s="18" t="s">
        <v>23</v>
      </c>
      <c r="H177" s="18">
        <v>30</v>
      </c>
      <c r="I177" s="18"/>
      <c r="J177" s="19">
        <v>14</v>
      </c>
      <c r="K177" s="66"/>
      <c r="L177" s="162">
        <v>134</v>
      </c>
      <c r="M177" s="162">
        <f t="shared" ref="M177:M245" si="121">$G$3</f>
        <v>146</v>
      </c>
      <c r="N177" s="162">
        <v>39</v>
      </c>
      <c r="O177" s="162">
        <v>2.2000000000000002</v>
      </c>
      <c r="P177" s="162">
        <v>200</v>
      </c>
      <c r="Q177" s="162">
        <v>50</v>
      </c>
      <c r="R177" s="162">
        <v>100</v>
      </c>
      <c r="S177" s="162"/>
      <c r="T177" s="20">
        <f t="shared" ref="T177:T244" si="122">(R177+S177)/100</f>
        <v>1</v>
      </c>
      <c r="U177" s="71">
        <f t="shared" ref="U177:U183" si="123">L177*M177*$E$3</f>
        <v>1615.9864000000002</v>
      </c>
      <c r="V177" s="71">
        <f t="shared" ref="V177:V183" si="124">L177*N177*$E$4</f>
        <v>747.84059999999999</v>
      </c>
      <c r="W177" s="71">
        <f t="shared" ref="W177:W183" si="125">O177*$E$5*L177</f>
        <v>456.55676</v>
      </c>
      <c r="X177" s="71">
        <f t="shared" ref="X177:X183" si="126">P177*$E$6</f>
        <v>1836.1000000000001</v>
      </c>
      <c r="Y177" s="71">
        <f t="shared" ref="Y177:Y183" si="127">Q177*$E$9</f>
        <v>774.28499999999997</v>
      </c>
      <c r="Z177" s="71">
        <f t="shared" ref="Z177:Z183" si="128">R177*$E$7</f>
        <v>851.68999999999994</v>
      </c>
      <c r="AA177" s="71">
        <f t="shared" ref="AA177:AA183" si="129">S177*$E$8</f>
        <v>0</v>
      </c>
      <c r="AB177" s="71">
        <f t="shared" ref="AB177:AB183" si="130">SUM(U177:AA177)</f>
        <v>6282.4587599999995</v>
      </c>
    </row>
    <row r="178" spans="1:28" x14ac:dyDescent="0.2">
      <c r="A178" s="25">
        <v>138</v>
      </c>
      <c r="B178" s="162"/>
      <c r="C178" s="163"/>
      <c r="D178" s="18">
        <v>4001310010</v>
      </c>
      <c r="E178" s="70" t="s">
        <v>191</v>
      </c>
      <c r="F178" s="139">
        <f>AB178</f>
        <v>6282.4587599999995</v>
      </c>
      <c r="G178" s="18" t="s">
        <v>362</v>
      </c>
      <c r="H178" s="18">
        <v>30</v>
      </c>
      <c r="I178" s="18"/>
      <c r="J178" s="19">
        <v>14</v>
      </c>
      <c r="K178" s="66">
        <v>1</v>
      </c>
      <c r="L178" s="162">
        <v>134</v>
      </c>
      <c r="M178" s="162">
        <f t="shared" si="121"/>
        <v>146</v>
      </c>
      <c r="N178" s="162">
        <v>39</v>
      </c>
      <c r="O178" s="162">
        <v>2.2000000000000002</v>
      </c>
      <c r="P178" s="162">
        <v>200</v>
      </c>
      <c r="Q178" s="162">
        <v>50</v>
      </c>
      <c r="R178" s="162">
        <v>100</v>
      </c>
      <c r="S178" s="162"/>
      <c r="T178" s="20">
        <f>(R178+S178)/100</f>
        <v>1</v>
      </c>
      <c r="U178" s="71">
        <f t="shared" si="123"/>
        <v>1615.9864000000002</v>
      </c>
      <c r="V178" s="71">
        <f t="shared" si="124"/>
        <v>747.84059999999999</v>
      </c>
      <c r="W178" s="71">
        <f t="shared" si="125"/>
        <v>456.55676</v>
      </c>
      <c r="X178" s="71">
        <f t="shared" si="126"/>
        <v>1836.1000000000001</v>
      </c>
      <c r="Y178" s="71">
        <f t="shared" si="127"/>
        <v>774.28499999999997</v>
      </c>
      <c r="Z178" s="71">
        <f t="shared" si="128"/>
        <v>851.68999999999994</v>
      </c>
      <c r="AA178" s="71">
        <f t="shared" si="129"/>
        <v>0</v>
      </c>
      <c r="AB178" s="71">
        <f t="shared" si="130"/>
        <v>6282.4587599999995</v>
      </c>
    </row>
    <row r="179" spans="1:28" x14ac:dyDescent="0.2">
      <c r="B179" s="162"/>
      <c r="C179" s="163"/>
      <c r="D179" s="18">
        <v>4001316010</v>
      </c>
      <c r="E179" s="70" t="s">
        <v>193</v>
      </c>
      <c r="F179" s="139">
        <f>AB179</f>
        <v>6282.4587599999995</v>
      </c>
      <c r="G179" s="18" t="s">
        <v>362</v>
      </c>
      <c r="H179" s="18"/>
      <c r="I179" s="18"/>
      <c r="J179" s="19"/>
      <c r="K179" s="66"/>
      <c r="L179" s="162">
        <v>134</v>
      </c>
      <c r="M179" s="162">
        <f t="shared" si="121"/>
        <v>146</v>
      </c>
      <c r="N179" s="162">
        <v>39</v>
      </c>
      <c r="O179" s="162">
        <v>2.2000000000000002</v>
      </c>
      <c r="P179" s="162">
        <v>200</v>
      </c>
      <c r="Q179" s="162">
        <v>50</v>
      </c>
      <c r="R179" s="162">
        <v>100</v>
      </c>
      <c r="S179" s="162"/>
      <c r="T179" s="20">
        <f>(R179+S179)/100</f>
        <v>1</v>
      </c>
      <c r="U179" s="71">
        <f t="shared" ref="U179" si="131">L179*M179*$E$3</f>
        <v>1615.9864000000002</v>
      </c>
      <c r="V179" s="71">
        <f t="shared" ref="V179" si="132">L179*N179*$E$4</f>
        <v>747.84059999999999</v>
      </c>
      <c r="W179" s="71">
        <f t="shared" ref="W179" si="133">O179*$E$5*L179</f>
        <v>456.55676</v>
      </c>
      <c r="X179" s="71">
        <f t="shared" ref="X179" si="134">P179*$E$6</f>
        <v>1836.1000000000001</v>
      </c>
      <c r="Y179" s="71">
        <f t="shared" ref="Y179" si="135">Q179*$E$9</f>
        <v>774.28499999999997</v>
      </c>
      <c r="Z179" s="71">
        <f t="shared" ref="Z179" si="136">R179*$E$7</f>
        <v>851.68999999999994</v>
      </c>
      <c r="AA179" s="71">
        <f t="shared" ref="AA179" si="137">S179*$E$8</f>
        <v>0</v>
      </c>
      <c r="AB179" s="71">
        <f t="shared" ref="AB179" si="138">SUM(U179:AA179)</f>
        <v>6282.4587599999995</v>
      </c>
    </row>
    <row r="180" spans="1:28" x14ac:dyDescent="0.2">
      <c r="A180" s="25">
        <v>139</v>
      </c>
      <c r="B180" s="162"/>
      <c r="C180" s="163"/>
      <c r="D180" s="138">
        <v>4001210017</v>
      </c>
      <c r="E180" s="69" t="s">
        <v>192</v>
      </c>
      <c r="F180" s="139">
        <f t="shared" si="101"/>
        <v>6282.4587599999995</v>
      </c>
      <c r="G180" s="18" t="s">
        <v>24</v>
      </c>
      <c r="H180" s="18">
        <v>30</v>
      </c>
      <c r="I180" s="18"/>
      <c r="J180" s="19">
        <v>6</v>
      </c>
      <c r="K180" s="66"/>
      <c r="L180" s="162">
        <v>134</v>
      </c>
      <c r="M180" s="162">
        <f t="shared" si="121"/>
        <v>146</v>
      </c>
      <c r="N180" s="162">
        <v>39</v>
      </c>
      <c r="O180" s="162">
        <v>2.2000000000000002</v>
      </c>
      <c r="P180" s="162">
        <v>200</v>
      </c>
      <c r="Q180" s="162">
        <v>50</v>
      </c>
      <c r="R180" s="162">
        <v>100</v>
      </c>
      <c r="S180" s="162"/>
      <c r="T180" s="20">
        <f t="shared" si="122"/>
        <v>1</v>
      </c>
      <c r="U180" s="71">
        <f t="shared" si="123"/>
        <v>1615.9864000000002</v>
      </c>
      <c r="V180" s="71">
        <f t="shared" si="124"/>
        <v>747.84059999999999</v>
      </c>
      <c r="W180" s="71">
        <f t="shared" si="125"/>
        <v>456.55676</v>
      </c>
      <c r="X180" s="71">
        <f t="shared" si="126"/>
        <v>1836.1000000000001</v>
      </c>
      <c r="Y180" s="71">
        <f t="shared" si="127"/>
        <v>774.28499999999997</v>
      </c>
      <c r="Z180" s="71">
        <f t="shared" si="128"/>
        <v>851.68999999999994</v>
      </c>
      <c r="AA180" s="71">
        <f t="shared" si="129"/>
        <v>0</v>
      </c>
      <c r="AB180" s="71">
        <f t="shared" si="130"/>
        <v>6282.4587599999995</v>
      </c>
    </row>
    <row r="181" spans="1:28" x14ac:dyDescent="0.2">
      <c r="A181" s="25">
        <v>140</v>
      </c>
      <c r="B181" s="162"/>
      <c r="C181" s="163"/>
      <c r="D181" s="26">
        <v>4001076010</v>
      </c>
      <c r="E181" s="18" t="s">
        <v>193</v>
      </c>
      <c r="F181" s="29">
        <f t="shared" si="101"/>
        <v>6282.4587599999995</v>
      </c>
      <c r="G181" s="18" t="s">
        <v>23</v>
      </c>
      <c r="H181" s="18">
        <v>30</v>
      </c>
      <c r="I181" s="18"/>
      <c r="J181" s="19">
        <v>14</v>
      </c>
      <c r="K181" s="66"/>
      <c r="L181" s="162">
        <v>134</v>
      </c>
      <c r="M181" s="162">
        <f t="shared" si="121"/>
        <v>146</v>
      </c>
      <c r="N181" s="162">
        <v>39</v>
      </c>
      <c r="O181" s="162">
        <v>2.2000000000000002</v>
      </c>
      <c r="P181" s="162">
        <v>200</v>
      </c>
      <c r="Q181" s="162">
        <v>50</v>
      </c>
      <c r="R181" s="162">
        <v>100</v>
      </c>
      <c r="S181" s="162"/>
      <c r="T181" s="20">
        <f t="shared" si="122"/>
        <v>1</v>
      </c>
      <c r="U181" s="71">
        <f t="shared" si="123"/>
        <v>1615.9864000000002</v>
      </c>
      <c r="V181" s="71">
        <f t="shared" si="124"/>
        <v>747.84059999999999</v>
      </c>
      <c r="W181" s="71">
        <f t="shared" si="125"/>
        <v>456.55676</v>
      </c>
      <c r="X181" s="71">
        <f t="shared" si="126"/>
        <v>1836.1000000000001</v>
      </c>
      <c r="Y181" s="71">
        <f t="shared" si="127"/>
        <v>774.28499999999997</v>
      </c>
      <c r="Z181" s="71">
        <f t="shared" si="128"/>
        <v>851.68999999999994</v>
      </c>
      <c r="AA181" s="71">
        <f t="shared" si="129"/>
        <v>0</v>
      </c>
      <c r="AB181" s="71">
        <f t="shared" si="130"/>
        <v>6282.4587599999995</v>
      </c>
    </row>
    <row r="182" spans="1:28" x14ac:dyDescent="0.2">
      <c r="A182" s="25">
        <v>141</v>
      </c>
      <c r="B182" s="162"/>
      <c r="C182" s="163"/>
      <c r="D182" s="26">
        <v>4001157010</v>
      </c>
      <c r="E182" s="18" t="s">
        <v>194</v>
      </c>
      <c r="F182" s="29">
        <f t="shared" si="101"/>
        <v>6282.4587599999995</v>
      </c>
      <c r="G182" s="18" t="s">
        <v>23</v>
      </c>
      <c r="H182" s="18"/>
      <c r="I182" s="18"/>
      <c r="J182" s="19"/>
      <c r="K182" s="66"/>
      <c r="L182" s="162">
        <v>134</v>
      </c>
      <c r="M182" s="162">
        <f t="shared" si="121"/>
        <v>146</v>
      </c>
      <c r="N182" s="162">
        <v>39</v>
      </c>
      <c r="O182" s="162">
        <v>2.2000000000000002</v>
      </c>
      <c r="P182" s="162">
        <v>200</v>
      </c>
      <c r="Q182" s="162">
        <v>50</v>
      </c>
      <c r="R182" s="162">
        <v>100</v>
      </c>
      <c r="S182" s="162"/>
      <c r="T182" s="20">
        <f t="shared" si="122"/>
        <v>1</v>
      </c>
      <c r="U182" s="71">
        <f t="shared" si="123"/>
        <v>1615.9864000000002</v>
      </c>
      <c r="V182" s="71">
        <f t="shared" si="124"/>
        <v>747.84059999999999</v>
      </c>
      <c r="W182" s="71">
        <f t="shared" si="125"/>
        <v>456.55676</v>
      </c>
      <c r="X182" s="71">
        <f t="shared" si="126"/>
        <v>1836.1000000000001</v>
      </c>
      <c r="Y182" s="71">
        <f t="shared" si="127"/>
        <v>774.28499999999997</v>
      </c>
      <c r="Z182" s="71">
        <f t="shared" si="128"/>
        <v>851.68999999999994</v>
      </c>
      <c r="AA182" s="71">
        <f t="shared" si="129"/>
        <v>0</v>
      </c>
      <c r="AB182" s="71">
        <f t="shared" si="130"/>
        <v>6282.4587599999995</v>
      </c>
    </row>
    <row r="183" spans="1:28" x14ac:dyDescent="0.2">
      <c r="A183" s="25">
        <v>142</v>
      </c>
      <c r="B183" s="162"/>
      <c r="C183" s="163"/>
      <c r="D183" s="26">
        <v>4001159010</v>
      </c>
      <c r="E183" s="18" t="s">
        <v>195</v>
      </c>
      <c r="F183" s="29">
        <f t="shared" si="101"/>
        <v>6282.4587599999995</v>
      </c>
      <c r="G183" s="18" t="s">
        <v>23</v>
      </c>
      <c r="H183" s="18"/>
      <c r="I183" s="18"/>
      <c r="J183" s="19"/>
      <c r="K183" s="66"/>
      <c r="L183" s="162">
        <v>134</v>
      </c>
      <c r="M183" s="162">
        <f t="shared" si="121"/>
        <v>146</v>
      </c>
      <c r="N183" s="162">
        <v>39</v>
      </c>
      <c r="O183" s="162">
        <v>2.2000000000000002</v>
      </c>
      <c r="P183" s="162">
        <v>200</v>
      </c>
      <c r="Q183" s="162">
        <v>50</v>
      </c>
      <c r="R183" s="162">
        <v>100</v>
      </c>
      <c r="S183" s="162"/>
      <c r="T183" s="20">
        <f t="shared" si="122"/>
        <v>1</v>
      </c>
      <c r="U183" s="71">
        <f t="shared" si="123"/>
        <v>1615.9864000000002</v>
      </c>
      <c r="V183" s="71">
        <f t="shared" si="124"/>
        <v>747.84059999999999</v>
      </c>
      <c r="W183" s="71">
        <f t="shared" si="125"/>
        <v>456.55676</v>
      </c>
      <c r="X183" s="71">
        <f t="shared" si="126"/>
        <v>1836.1000000000001</v>
      </c>
      <c r="Y183" s="71">
        <f t="shared" si="127"/>
        <v>774.28499999999997</v>
      </c>
      <c r="Z183" s="71">
        <f t="shared" si="128"/>
        <v>851.68999999999994</v>
      </c>
      <c r="AA183" s="71">
        <f t="shared" si="129"/>
        <v>0</v>
      </c>
      <c r="AB183" s="71">
        <f t="shared" si="130"/>
        <v>6282.4587599999995</v>
      </c>
    </row>
    <row r="184" spans="1:28" x14ac:dyDescent="0.2">
      <c r="A184" s="25">
        <v>142</v>
      </c>
      <c r="B184" s="162"/>
      <c r="C184" s="163"/>
      <c r="D184" s="26">
        <v>4001319010</v>
      </c>
      <c r="E184" s="18" t="s">
        <v>436</v>
      </c>
      <c r="F184" s="29">
        <f>AB184</f>
        <v>6282.4587599999995</v>
      </c>
      <c r="G184" s="18" t="s">
        <v>362</v>
      </c>
      <c r="H184" s="18"/>
      <c r="I184" s="18"/>
      <c r="J184" s="19"/>
      <c r="K184" s="66">
        <v>1</v>
      </c>
      <c r="L184" s="162">
        <v>134</v>
      </c>
      <c r="M184" s="162">
        <f t="shared" si="121"/>
        <v>146</v>
      </c>
      <c r="N184" s="162">
        <v>39</v>
      </c>
      <c r="O184" s="162">
        <v>2.2000000000000002</v>
      </c>
      <c r="P184" s="162">
        <v>200</v>
      </c>
      <c r="Q184" s="162">
        <v>50</v>
      </c>
      <c r="R184" s="162">
        <v>100</v>
      </c>
      <c r="S184" s="162"/>
      <c r="T184" s="20">
        <f>(R184+S184)/100</f>
        <v>1</v>
      </c>
      <c r="U184" s="71">
        <f>L184*M184*$E$3</f>
        <v>1615.9864000000002</v>
      </c>
      <c r="V184" s="71">
        <f>L184*N184*$E$4</f>
        <v>747.84059999999999</v>
      </c>
      <c r="W184" s="71">
        <f>O184*$E$5*L184</f>
        <v>456.55676</v>
      </c>
      <c r="X184" s="71">
        <f>P184*$E$6</f>
        <v>1836.1000000000001</v>
      </c>
      <c r="Y184" s="71">
        <f>Q184*$E$9</f>
        <v>774.28499999999997</v>
      </c>
      <c r="Z184" s="71">
        <f>R184*$E$7</f>
        <v>851.68999999999994</v>
      </c>
      <c r="AA184" s="71">
        <f>S184*$E$8</f>
        <v>0</v>
      </c>
      <c r="AB184" s="71">
        <f>SUM(U184:AA184)</f>
        <v>6282.4587599999995</v>
      </c>
    </row>
    <row r="185" spans="1:28" x14ac:dyDescent="0.2">
      <c r="A185" s="25">
        <v>143</v>
      </c>
      <c r="B185" s="162">
        <v>4101</v>
      </c>
      <c r="C185" s="163">
        <v>0</v>
      </c>
      <c r="D185" s="17">
        <v>4101000000</v>
      </c>
      <c r="E185" s="37" t="s">
        <v>196</v>
      </c>
      <c r="F185" s="38">
        <f t="shared" si="101"/>
        <v>8144.5460000000003</v>
      </c>
      <c r="G185" s="18"/>
      <c r="H185" s="18"/>
      <c r="I185" s="18"/>
      <c r="J185" s="19"/>
      <c r="K185" s="66"/>
      <c r="L185" s="162">
        <v>150</v>
      </c>
      <c r="M185" s="162">
        <f t="shared" si="121"/>
        <v>146</v>
      </c>
      <c r="N185" s="162">
        <v>39</v>
      </c>
      <c r="O185" s="162">
        <v>2.2000000000000002</v>
      </c>
      <c r="P185" s="162">
        <v>200</v>
      </c>
      <c r="Q185" s="162">
        <v>50</v>
      </c>
      <c r="R185" s="162">
        <v>170</v>
      </c>
      <c r="S185" s="162">
        <v>60</v>
      </c>
      <c r="T185" s="20">
        <f t="shared" si="122"/>
        <v>2.2999999999999998</v>
      </c>
      <c r="U185" s="71">
        <f t="shared" ref="U185:U204" si="139">L185*M185*$E$3</f>
        <v>1808.94</v>
      </c>
      <c r="V185" s="71">
        <f t="shared" ref="V185:V204" si="140">L185*N185*$E$4</f>
        <v>837.13499999999999</v>
      </c>
      <c r="W185" s="71">
        <f t="shared" ref="W185:W204" si="141">O185*$E$5*L185</f>
        <v>511.07100000000003</v>
      </c>
      <c r="X185" s="71">
        <f t="shared" ref="X185:X204" si="142">P185*$E$6</f>
        <v>1836.1000000000001</v>
      </c>
      <c r="Y185" s="71">
        <f t="shared" ref="Y185:Y204" si="143">Q185*$E$9</f>
        <v>774.28499999999997</v>
      </c>
      <c r="Z185" s="71">
        <f t="shared" ref="Z185:Z204" si="144">R185*$E$7</f>
        <v>1447.873</v>
      </c>
      <c r="AA185" s="71">
        <f t="shared" ref="AA185:AA204" si="145">S185*$E$8</f>
        <v>929.14199999999994</v>
      </c>
      <c r="AB185" s="71">
        <f t="shared" ref="AB185:AB204" si="146">SUM(U185:AA185)</f>
        <v>8144.5460000000003</v>
      </c>
    </row>
    <row r="186" spans="1:28" x14ac:dyDescent="0.2">
      <c r="A186" s="25">
        <v>144</v>
      </c>
      <c r="B186" s="162"/>
      <c r="C186" s="163"/>
      <c r="D186" s="138">
        <v>4101030010</v>
      </c>
      <c r="E186" s="69" t="s">
        <v>197</v>
      </c>
      <c r="F186" s="139">
        <f t="shared" si="101"/>
        <v>8144.5460000000003</v>
      </c>
      <c r="G186" s="18" t="s">
        <v>21</v>
      </c>
      <c r="H186" s="18">
        <v>30</v>
      </c>
      <c r="I186" s="18"/>
      <c r="J186" s="19">
        <v>2</v>
      </c>
      <c r="K186" s="66"/>
      <c r="L186" s="162">
        <v>150</v>
      </c>
      <c r="M186" s="162">
        <f t="shared" si="121"/>
        <v>146</v>
      </c>
      <c r="N186" s="162">
        <v>39</v>
      </c>
      <c r="O186" s="162">
        <v>2.2000000000000002</v>
      </c>
      <c r="P186" s="162">
        <v>200</v>
      </c>
      <c r="Q186" s="162">
        <v>50</v>
      </c>
      <c r="R186" s="162">
        <v>170</v>
      </c>
      <c r="S186" s="162">
        <v>60</v>
      </c>
      <c r="T186" s="20">
        <f t="shared" si="122"/>
        <v>2.2999999999999998</v>
      </c>
      <c r="U186" s="71">
        <f t="shared" si="139"/>
        <v>1808.94</v>
      </c>
      <c r="V186" s="71">
        <f t="shared" si="140"/>
        <v>837.13499999999999</v>
      </c>
      <c r="W186" s="71">
        <f t="shared" si="141"/>
        <v>511.07100000000003</v>
      </c>
      <c r="X186" s="71">
        <f t="shared" si="142"/>
        <v>1836.1000000000001</v>
      </c>
      <c r="Y186" s="71">
        <f t="shared" si="143"/>
        <v>774.28499999999997</v>
      </c>
      <c r="Z186" s="71">
        <f t="shared" si="144"/>
        <v>1447.873</v>
      </c>
      <c r="AA186" s="71">
        <f t="shared" si="145"/>
        <v>929.14199999999994</v>
      </c>
      <c r="AB186" s="71">
        <f t="shared" si="146"/>
        <v>8144.5460000000003</v>
      </c>
    </row>
    <row r="187" spans="1:28" x14ac:dyDescent="0.2">
      <c r="A187" s="25">
        <v>145</v>
      </c>
      <c r="B187" s="162"/>
      <c r="C187" s="163"/>
      <c r="D187" s="138">
        <v>4101700010</v>
      </c>
      <c r="E187" s="69" t="s">
        <v>198</v>
      </c>
      <c r="F187" s="139">
        <f t="shared" si="101"/>
        <v>8144.5460000000003</v>
      </c>
      <c r="G187" s="18" t="s">
        <v>7</v>
      </c>
      <c r="H187" s="18">
        <v>32</v>
      </c>
      <c r="I187" s="18"/>
      <c r="J187" s="19">
        <v>3</v>
      </c>
      <c r="K187" s="66"/>
      <c r="L187" s="162">
        <v>150</v>
      </c>
      <c r="M187" s="162">
        <f t="shared" si="121"/>
        <v>146</v>
      </c>
      <c r="N187" s="162">
        <v>39</v>
      </c>
      <c r="O187" s="162">
        <v>2.2000000000000002</v>
      </c>
      <c r="P187" s="162">
        <v>200</v>
      </c>
      <c r="Q187" s="162">
        <v>50</v>
      </c>
      <c r="R187" s="162">
        <v>170</v>
      </c>
      <c r="S187" s="162">
        <v>60</v>
      </c>
      <c r="T187" s="20">
        <f t="shared" si="122"/>
        <v>2.2999999999999998</v>
      </c>
      <c r="U187" s="71">
        <f t="shared" si="139"/>
        <v>1808.94</v>
      </c>
      <c r="V187" s="71">
        <f t="shared" si="140"/>
        <v>837.13499999999999</v>
      </c>
      <c r="W187" s="71">
        <f t="shared" si="141"/>
        <v>511.07100000000003</v>
      </c>
      <c r="X187" s="71">
        <f t="shared" si="142"/>
        <v>1836.1000000000001</v>
      </c>
      <c r="Y187" s="71">
        <f t="shared" si="143"/>
        <v>774.28499999999997</v>
      </c>
      <c r="Z187" s="71">
        <f t="shared" si="144"/>
        <v>1447.873</v>
      </c>
      <c r="AA187" s="71">
        <f t="shared" si="145"/>
        <v>929.14199999999994</v>
      </c>
      <c r="AB187" s="71">
        <f t="shared" si="146"/>
        <v>8144.5460000000003</v>
      </c>
    </row>
    <row r="188" spans="1:28" x14ac:dyDescent="0.2">
      <c r="A188" s="25">
        <v>146</v>
      </c>
      <c r="B188" s="162"/>
      <c r="C188" s="163"/>
      <c r="D188" s="138">
        <v>4101700014</v>
      </c>
      <c r="E188" s="69" t="s">
        <v>199</v>
      </c>
      <c r="F188" s="139">
        <f t="shared" si="101"/>
        <v>8144.5460000000003</v>
      </c>
      <c r="G188" s="18" t="s">
        <v>27</v>
      </c>
      <c r="H188" s="18">
        <v>32</v>
      </c>
      <c r="I188" s="18"/>
      <c r="J188" s="19">
        <v>4</v>
      </c>
      <c r="K188" s="66"/>
      <c r="L188" s="162">
        <v>150</v>
      </c>
      <c r="M188" s="162">
        <f t="shared" si="121"/>
        <v>146</v>
      </c>
      <c r="N188" s="162">
        <v>39</v>
      </c>
      <c r="O188" s="162">
        <v>2.2000000000000002</v>
      </c>
      <c r="P188" s="162">
        <v>200</v>
      </c>
      <c r="Q188" s="162">
        <v>50</v>
      </c>
      <c r="R188" s="162">
        <v>170</v>
      </c>
      <c r="S188" s="162">
        <v>60</v>
      </c>
      <c r="T188" s="20">
        <f t="shared" si="122"/>
        <v>2.2999999999999998</v>
      </c>
      <c r="U188" s="71">
        <f t="shared" si="139"/>
        <v>1808.94</v>
      </c>
      <c r="V188" s="71">
        <f t="shared" si="140"/>
        <v>837.13499999999999</v>
      </c>
      <c r="W188" s="71">
        <f t="shared" si="141"/>
        <v>511.07100000000003</v>
      </c>
      <c r="X188" s="71">
        <f t="shared" si="142"/>
        <v>1836.1000000000001</v>
      </c>
      <c r="Y188" s="71">
        <f t="shared" si="143"/>
        <v>774.28499999999997</v>
      </c>
      <c r="Z188" s="71">
        <f t="shared" si="144"/>
        <v>1447.873</v>
      </c>
      <c r="AA188" s="71">
        <f t="shared" si="145"/>
        <v>929.14199999999994</v>
      </c>
      <c r="AB188" s="71">
        <f t="shared" si="146"/>
        <v>8144.5460000000003</v>
      </c>
    </row>
    <row r="189" spans="1:28" x14ac:dyDescent="0.2">
      <c r="A189" s="25">
        <v>147</v>
      </c>
      <c r="B189" s="162"/>
      <c r="C189" s="163"/>
      <c r="D189" s="138">
        <v>4101050010</v>
      </c>
      <c r="E189" s="18" t="s">
        <v>200</v>
      </c>
      <c r="F189" s="29">
        <f t="shared" si="101"/>
        <v>8144.5460000000003</v>
      </c>
      <c r="G189" s="18" t="s">
        <v>26</v>
      </c>
      <c r="H189" s="18">
        <v>30</v>
      </c>
      <c r="I189" s="18"/>
      <c r="J189" s="19">
        <v>13</v>
      </c>
      <c r="K189" s="66"/>
      <c r="L189" s="162">
        <v>150</v>
      </c>
      <c r="M189" s="162">
        <f t="shared" si="121"/>
        <v>146</v>
      </c>
      <c r="N189" s="162">
        <v>39</v>
      </c>
      <c r="O189" s="162">
        <v>2.2000000000000002</v>
      </c>
      <c r="P189" s="162">
        <v>200</v>
      </c>
      <c r="Q189" s="162">
        <v>50</v>
      </c>
      <c r="R189" s="162">
        <v>170</v>
      </c>
      <c r="S189" s="162">
        <v>60</v>
      </c>
      <c r="T189" s="20">
        <f t="shared" si="122"/>
        <v>2.2999999999999998</v>
      </c>
      <c r="U189" s="71">
        <f t="shared" si="139"/>
        <v>1808.94</v>
      </c>
      <c r="V189" s="71">
        <f t="shared" si="140"/>
        <v>837.13499999999999</v>
      </c>
      <c r="W189" s="71">
        <f t="shared" si="141"/>
        <v>511.07100000000003</v>
      </c>
      <c r="X189" s="71">
        <f t="shared" si="142"/>
        <v>1836.1000000000001</v>
      </c>
      <c r="Y189" s="71">
        <f t="shared" si="143"/>
        <v>774.28499999999997</v>
      </c>
      <c r="Z189" s="71">
        <f t="shared" si="144"/>
        <v>1447.873</v>
      </c>
      <c r="AA189" s="71">
        <f t="shared" si="145"/>
        <v>929.14199999999994</v>
      </c>
      <c r="AB189" s="71">
        <f t="shared" si="146"/>
        <v>8144.5460000000003</v>
      </c>
    </row>
    <row r="190" spans="1:28" x14ac:dyDescent="0.2">
      <c r="A190" s="25">
        <v>148</v>
      </c>
      <c r="B190" s="162"/>
      <c r="C190" s="163"/>
      <c r="D190" s="18">
        <v>4101710010</v>
      </c>
      <c r="E190" s="18" t="s">
        <v>201</v>
      </c>
      <c r="F190" s="29">
        <f t="shared" si="101"/>
        <v>7807.7837600000003</v>
      </c>
      <c r="G190" s="18" t="s">
        <v>7</v>
      </c>
      <c r="H190" s="18">
        <v>32</v>
      </c>
      <c r="I190" s="18"/>
      <c r="J190" s="19">
        <v>3</v>
      </c>
      <c r="K190" s="66"/>
      <c r="L190" s="162">
        <v>134</v>
      </c>
      <c r="M190" s="162">
        <f t="shared" si="121"/>
        <v>146</v>
      </c>
      <c r="N190" s="162">
        <v>39</v>
      </c>
      <c r="O190" s="162">
        <v>2.2000000000000002</v>
      </c>
      <c r="P190" s="162">
        <v>200</v>
      </c>
      <c r="Q190" s="162">
        <v>50</v>
      </c>
      <c r="R190" s="162">
        <v>170</v>
      </c>
      <c r="S190" s="162">
        <v>60</v>
      </c>
      <c r="T190" s="20">
        <f t="shared" si="122"/>
        <v>2.2999999999999998</v>
      </c>
      <c r="U190" s="71">
        <f t="shared" si="139"/>
        <v>1615.9864000000002</v>
      </c>
      <c r="V190" s="71">
        <f t="shared" si="140"/>
        <v>747.84059999999999</v>
      </c>
      <c r="W190" s="71">
        <f t="shared" si="141"/>
        <v>456.55676</v>
      </c>
      <c r="X190" s="71">
        <f t="shared" si="142"/>
        <v>1836.1000000000001</v>
      </c>
      <c r="Y190" s="71">
        <f t="shared" si="143"/>
        <v>774.28499999999997</v>
      </c>
      <c r="Z190" s="71">
        <f t="shared" si="144"/>
        <v>1447.873</v>
      </c>
      <c r="AA190" s="71">
        <f t="shared" si="145"/>
        <v>929.14199999999994</v>
      </c>
      <c r="AB190" s="71">
        <f t="shared" si="146"/>
        <v>7807.7837600000003</v>
      </c>
    </row>
    <row r="191" spans="1:28" x14ac:dyDescent="0.2">
      <c r="A191" s="25">
        <v>148</v>
      </c>
      <c r="B191" s="162"/>
      <c r="C191" s="163"/>
      <c r="D191" s="18">
        <v>4101810010</v>
      </c>
      <c r="E191" s="18" t="s">
        <v>201</v>
      </c>
      <c r="F191" s="29">
        <f>AB191</f>
        <v>7807.7837600000003</v>
      </c>
      <c r="G191" s="18" t="s">
        <v>7</v>
      </c>
      <c r="H191" s="18">
        <v>32</v>
      </c>
      <c r="I191" s="18"/>
      <c r="J191" s="19">
        <v>3</v>
      </c>
      <c r="K191" s="66">
        <v>1</v>
      </c>
      <c r="L191" s="162">
        <v>134</v>
      </c>
      <c r="M191" s="162">
        <f t="shared" si="121"/>
        <v>146</v>
      </c>
      <c r="N191" s="162">
        <v>39</v>
      </c>
      <c r="O191" s="162">
        <v>2.2000000000000002</v>
      </c>
      <c r="P191" s="162">
        <v>200</v>
      </c>
      <c r="Q191" s="162">
        <v>50</v>
      </c>
      <c r="R191" s="162">
        <v>170</v>
      </c>
      <c r="S191" s="162">
        <v>60</v>
      </c>
      <c r="T191" s="20">
        <f>(R191+S191)/100</f>
        <v>2.2999999999999998</v>
      </c>
      <c r="U191" s="71">
        <f>L191*M191*$E$3</f>
        <v>1615.9864000000002</v>
      </c>
      <c r="V191" s="71">
        <f>L191*N191*$E$4</f>
        <v>747.84059999999999</v>
      </c>
      <c r="W191" s="71">
        <f>O191*$E$5*L191</f>
        <v>456.55676</v>
      </c>
      <c r="X191" s="71">
        <f>P191*$E$6</f>
        <v>1836.1000000000001</v>
      </c>
      <c r="Y191" s="71">
        <f>Q191*$E$9</f>
        <v>774.28499999999997</v>
      </c>
      <c r="Z191" s="71">
        <f>R191*$E$7</f>
        <v>1447.873</v>
      </c>
      <c r="AA191" s="71">
        <f>S191*$E$8</f>
        <v>929.14199999999994</v>
      </c>
      <c r="AB191" s="71">
        <f>SUM(U191:AA191)</f>
        <v>7807.7837600000003</v>
      </c>
    </row>
    <row r="192" spans="1:28" x14ac:dyDescent="0.2">
      <c r="A192" s="25">
        <v>149</v>
      </c>
      <c r="B192" s="162"/>
      <c r="C192" s="163"/>
      <c r="D192" s="138">
        <v>4101710014</v>
      </c>
      <c r="E192" s="18" t="s">
        <v>202</v>
      </c>
      <c r="F192" s="29">
        <f t="shared" si="101"/>
        <v>7807.7837600000003</v>
      </c>
      <c r="G192" s="18" t="s">
        <v>27</v>
      </c>
      <c r="H192" s="18">
        <v>32</v>
      </c>
      <c r="I192" s="18"/>
      <c r="J192" s="19">
        <v>4</v>
      </c>
      <c r="K192" s="66"/>
      <c r="L192" s="162">
        <v>134</v>
      </c>
      <c r="M192" s="162">
        <f t="shared" si="121"/>
        <v>146</v>
      </c>
      <c r="N192" s="162">
        <v>39</v>
      </c>
      <c r="O192" s="162">
        <v>2.2000000000000002</v>
      </c>
      <c r="P192" s="162">
        <v>200</v>
      </c>
      <c r="Q192" s="162">
        <v>50</v>
      </c>
      <c r="R192" s="162">
        <v>170</v>
      </c>
      <c r="S192" s="162">
        <v>60</v>
      </c>
      <c r="T192" s="20">
        <f t="shared" si="122"/>
        <v>2.2999999999999998</v>
      </c>
      <c r="U192" s="71">
        <f t="shared" si="139"/>
        <v>1615.9864000000002</v>
      </c>
      <c r="V192" s="71">
        <f t="shared" si="140"/>
        <v>747.84059999999999</v>
      </c>
      <c r="W192" s="71">
        <f t="shared" si="141"/>
        <v>456.55676</v>
      </c>
      <c r="X192" s="71">
        <f t="shared" si="142"/>
        <v>1836.1000000000001</v>
      </c>
      <c r="Y192" s="71">
        <f t="shared" si="143"/>
        <v>774.28499999999997</v>
      </c>
      <c r="Z192" s="71">
        <f t="shared" si="144"/>
        <v>1447.873</v>
      </c>
      <c r="AA192" s="71">
        <f t="shared" si="145"/>
        <v>929.14199999999994</v>
      </c>
      <c r="AB192" s="71">
        <f t="shared" si="146"/>
        <v>7807.7837600000003</v>
      </c>
    </row>
    <row r="193" spans="1:28" x14ac:dyDescent="0.2">
      <c r="A193" s="25">
        <v>150</v>
      </c>
      <c r="B193" s="162"/>
      <c r="C193" s="163"/>
      <c r="D193" s="138">
        <v>4101710019</v>
      </c>
      <c r="E193" s="18" t="s">
        <v>203</v>
      </c>
      <c r="F193" s="29">
        <f t="shared" si="101"/>
        <v>7807.7837600000003</v>
      </c>
      <c r="G193" s="18" t="s">
        <v>28</v>
      </c>
      <c r="H193" s="18">
        <v>34</v>
      </c>
      <c r="I193" s="18"/>
      <c r="J193" s="19">
        <v>9</v>
      </c>
      <c r="K193" s="66"/>
      <c r="L193" s="162">
        <v>134</v>
      </c>
      <c r="M193" s="162">
        <f t="shared" si="121"/>
        <v>146</v>
      </c>
      <c r="N193" s="162">
        <v>39</v>
      </c>
      <c r="O193" s="162">
        <v>2.2000000000000002</v>
      </c>
      <c r="P193" s="162">
        <v>200</v>
      </c>
      <c r="Q193" s="162">
        <v>50</v>
      </c>
      <c r="R193" s="162">
        <v>170</v>
      </c>
      <c r="S193" s="162">
        <v>60</v>
      </c>
      <c r="T193" s="20">
        <f t="shared" si="122"/>
        <v>2.2999999999999998</v>
      </c>
      <c r="U193" s="71">
        <f t="shared" si="139"/>
        <v>1615.9864000000002</v>
      </c>
      <c r="V193" s="71">
        <f t="shared" si="140"/>
        <v>747.84059999999999</v>
      </c>
      <c r="W193" s="71">
        <f t="shared" si="141"/>
        <v>456.55676</v>
      </c>
      <c r="X193" s="71">
        <f t="shared" si="142"/>
        <v>1836.1000000000001</v>
      </c>
      <c r="Y193" s="71">
        <f t="shared" si="143"/>
        <v>774.28499999999997</v>
      </c>
      <c r="Z193" s="71">
        <f t="shared" si="144"/>
        <v>1447.873</v>
      </c>
      <c r="AA193" s="71">
        <f t="shared" si="145"/>
        <v>929.14199999999994</v>
      </c>
      <c r="AB193" s="71">
        <f t="shared" si="146"/>
        <v>7807.7837600000003</v>
      </c>
    </row>
    <row r="194" spans="1:28" x14ac:dyDescent="0.2">
      <c r="A194" s="25">
        <v>151</v>
      </c>
      <c r="B194" s="162">
        <v>4102</v>
      </c>
      <c r="C194" s="163">
        <v>0</v>
      </c>
      <c r="D194" s="17">
        <v>4102000000</v>
      </c>
      <c r="E194" s="37" t="s">
        <v>204</v>
      </c>
      <c r="F194" s="38">
        <f t="shared" si="101"/>
        <v>8144.5460000000003</v>
      </c>
      <c r="G194" s="18"/>
      <c r="H194" s="18"/>
      <c r="I194" s="18"/>
      <c r="J194" s="19"/>
      <c r="K194" s="66"/>
      <c r="L194" s="162">
        <v>150</v>
      </c>
      <c r="M194" s="162">
        <f t="shared" si="121"/>
        <v>146</v>
      </c>
      <c r="N194" s="162">
        <v>39</v>
      </c>
      <c r="O194" s="162">
        <v>2.2000000000000002</v>
      </c>
      <c r="P194" s="162">
        <v>200</v>
      </c>
      <c r="Q194" s="162">
        <v>50</v>
      </c>
      <c r="R194" s="162">
        <v>170</v>
      </c>
      <c r="S194" s="162">
        <v>60</v>
      </c>
      <c r="T194" s="20">
        <f t="shared" si="122"/>
        <v>2.2999999999999998</v>
      </c>
      <c r="U194" s="71">
        <f t="shared" si="139"/>
        <v>1808.94</v>
      </c>
      <c r="V194" s="71">
        <f t="shared" si="140"/>
        <v>837.13499999999999</v>
      </c>
      <c r="W194" s="71">
        <f t="shared" si="141"/>
        <v>511.07100000000003</v>
      </c>
      <c r="X194" s="71">
        <f t="shared" si="142"/>
        <v>1836.1000000000001</v>
      </c>
      <c r="Y194" s="71">
        <f t="shared" si="143"/>
        <v>774.28499999999997</v>
      </c>
      <c r="Z194" s="71">
        <f t="shared" si="144"/>
        <v>1447.873</v>
      </c>
      <c r="AA194" s="71">
        <f t="shared" si="145"/>
        <v>929.14199999999994</v>
      </c>
      <c r="AB194" s="71">
        <f t="shared" si="146"/>
        <v>8144.5460000000003</v>
      </c>
    </row>
    <row r="195" spans="1:28" x14ac:dyDescent="0.2">
      <c r="A195" s="25">
        <v>151</v>
      </c>
      <c r="B195" s="162">
        <v>4102</v>
      </c>
      <c r="C195" s="163">
        <v>0</v>
      </c>
      <c r="D195" s="138">
        <v>4102050010</v>
      </c>
      <c r="E195" s="18" t="s">
        <v>527</v>
      </c>
      <c r="F195" s="29">
        <f t="shared" ref="F195" si="147">AB195</f>
        <v>8144.5460000000003</v>
      </c>
      <c r="G195" s="18" t="s">
        <v>362</v>
      </c>
      <c r="H195" s="18"/>
      <c r="I195" s="18"/>
      <c r="J195" s="19"/>
      <c r="K195" s="66"/>
      <c r="L195" s="162">
        <v>150</v>
      </c>
      <c r="M195" s="162">
        <f t="shared" si="121"/>
        <v>146</v>
      </c>
      <c r="N195" s="162">
        <v>39</v>
      </c>
      <c r="O195" s="162">
        <v>2.2000000000000002</v>
      </c>
      <c r="P195" s="162">
        <v>200</v>
      </c>
      <c r="Q195" s="162">
        <v>50</v>
      </c>
      <c r="R195" s="162">
        <v>170</v>
      </c>
      <c r="S195" s="162">
        <v>60</v>
      </c>
      <c r="T195" s="20">
        <f t="shared" ref="T195" si="148">(R195+S195)/100</f>
        <v>2.2999999999999998</v>
      </c>
      <c r="U195" s="71">
        <f t="shared" ref="U195" si="149">L195*M195*$E$3</f>
        <v>1808.94</v>
      </c>
      <c r="V195" s="71">
        <f t="shared" ref="V195" si="150">L195*N195*$E$4</f>
        <v>837.13499999999999</v>
      </c>
      <c r="W195" s="71">
        <f t="shared" ref="W195" si="151">O195*$E$5*L195</f>
        <v>511.07100000000003</v>
      </c>
      <c r="X195" s="71">
        <f t="shared" ref="X195" si="152">P195*$E$6</f>
        <v>1836.1000000000001</v>
      </c>
      <c r="Y195" s="71">
        <f t="shared" ref="Y195" si="153">Q195*$E$9</f>
        <v>774.28499999999997</v>
      </c>
      <c r="Z195" s="71">
        <f t="shared" ref="Z195" si="154">R195*$E$7</f>
        <v>1447.873</v>
      </c>
      <c r="AA195" s="71">
        <f t="shared" ref="AA195" si="155">S195*$E$8</f>
        <v>929.14199999999994</v>
      </c>
      <c r="AB195" s="71">
        <f t="shared" ref="AB195" si="156">SUM(U195:AA195)</f>
        <v>8144.5460000000003</v>
      </c>
    </row>
    <row r="196" spans="1:28" x14ac:dyDescent="0.2">
      <c r="A196" s="25">
        <v>152</v>
      </c>
      <c r="B196" s="162">
        <v>4201</v>
      </c>
      <c r="C196" s="163">
        <v>0</v>
      </c>
      <c r="D196" s="17">
        <v>4201000000</v>
      </c>
      <c r="E196" s="37" t="s">
        <v>205</v>
      </c>
      <c r="F196" s="38">
        <f t="shared" si="101"/>
        <v>7494.1559999999999</v>
      </c>
      <c r="G196" s="18"/>
      <c r="H196" s="18"/>
      <c r="I196" s="18"/>
      <c r="J196" s="19"/>
      <c r="K196" s="66"/>
      <c r="L196" s="162">
        <v>150</v>
      </c>
      <c r="M196" s="162">
        <f t="shared" si="121"/>
        <v>146</v>
      </c>
      <c r="N196" s="162">
        <v>39</v>
      </c>
      <c r="O196" s="162">
        <v>2.2000000000000002</v>
      </c>
      <c r="P196" s="162">
        <v>200</v>
      </c>
      <c r="Q196" s="162">
        <v>50</v>
      </c>
      <c r="R196" s="162">
        <v>130</v>
      </c>
      <c r="S196" s="162">
        <v>40</v>
      </c>
      <c r="T196" s="20">
        <f t="shared" si="122"/>
        <v>1.7</v>
      </c>
      <c r="U196" s="71">
        <f t="shared" si="139"/>
        <v>1808.94</v>
      </c>
      <c r="V196" s="71">
        <f t="shared" si="140"/>
        <v>837.13499999999999</v>
      </c>
      <c r="W196" s="71">
        <f t="shared" si="141"/>
        <v>511.07100000000003</v>
      </c>
      <c r="X196" s="71">
        <f t="shared" si="142"/>
        <v>1836.1000000000001</v>
      </c>
      <c r="Y196" s="71">
        <f t="shared" si="143"/>
        <v>774.28499999999997</v>
      </c>
      <c r="Z196" s="71">
        <f t="shared" si="144"/>
        <v>1107.1969999999999</v>
      </c>
      <c r="AA196" s="71">
        <f t="shared" si="145"/>
        <v>619.428</v>
      </c>
      <c r="AB196" s="71">
        <f t="shared" si="146"/>
        <v>7494.1559999999999</v>
      </c>
    </row>
    <row r="197" spans="1:28" x14ac:dyDescent="0.2">
      <c r="A197" s="25">
        <v>153</v>
      </c>
      <c r="B197" s="162"/>
      <c r="C197" s="163"/>
      <c r="D197" s="18">
        <v>4201080040</v>
      </c>
      <c r="E197" s="18" t="s">
        <v>206</v>
      </c>
      <c r="F197" s="29">
        <f t="shared" si="101"/>
        <v>7157.3937599999999</v>
      </c>
      <c r="G197" s="18" t="s">
        <v>7</v>
      </c>
      <c r="H197" s="18">
        <v>32</v>
      </c>
      <c r="I197" s="18"/>
      <c r="J197" s="19">
        <v>3</v>
      </c>
      <c r="K197" s="66"/>
      <c r="L197" s="162">
        <v>134</v>
      </c>
      <c r="M197" s="162">
        <f t="shared" si="121"/>
        <v>146</v>
      </c>
      <c r="N197" s="162">
        <v>39</v>
      </c>
      <c r="O197" s="162">
        <v>2.2000000000000002</v>
      </c>
      <c r="P197" s="162">
        <v>200</v>
      </c>
      <c r="Q197" s="162">
        <v>50</v>
      </c>
      <c r="R197" s="162">
        <v>130</v>
      </c>
      <c r="S197" s="162">
        <v>40</v>
      </c>
      <c r="T197" s="20">
        <f t="shared" si="122"/>
        <v>1.7</v>
      </c>
      <c r="U197" s="71">
        <f t="shared" si="139"/>
        <v>1615.9864000000002</v>
      </c>
      <c r="V197" s="71">
        <f t="shared" si="140"/>
        <v>747.84059999999999</v>
      </c>
      <c r="W197" s="71">
        <f t="shared" si="141"/>
        <v>456.55676</v>
      </c>
      <c r="X197" s="71">
        <f t="shared" si="142"/>
        <v>1836.1000000000001</v>
      </c>
      <c r="Y197" s="71">
        <f t="shared" si="143"/>
        <v>774.28499999999997</v>
      </c>
      <c r="Z197" s="71">
        <f t="shared" si="144"/>
        <v>1107.1969999999999</v>
      </c>
      <c r="AA197" s="71">
        <f t="shared" si="145"/>
        <v>619.428</v>
      </c>
      <c r="AB197" s="71">
        <f t="shared" si="146"/>
        <v>7157.3937599999999</v>
      </c>
    </row>
    <row r="198" spans="1:28" x14ac:dyDescent="0.2">
      <c r="A198" s="25">
        <v>154</v>
      </c>
      <c r="B198" s="162"/>
      <c r="C198" s="163"/>
      <c r="D198" s="138">
        <v>4201120010</v>
      </c>
      <c r="E198" s="18" t="s">
        <v>207</v>
      </c>
      <c r="F198" s="29">
        <f t="shared" si="101"/>
        <v>7157.3937599999999</v>
      </c>
      <c r="G198" s="18" t="s">
        <v>7</v>
      </c>
      <c r="H198" s="18">
        <v>32</v>
      </c>
      <c r="I198" s="18"/>
      <c r="J198" s="19">
        <v>3</v>
      </c>
      <c r="K198" s="66"/>
      <c r="L198" s="162">
        <v>134</v>
      </c>
      <c r="M198" s="162">
        <f t="shared" si="121"/>
        <v>146</v>
      </c>
      <c r="N198" s="162">
        <v>39</v>
      </c>
      <c r="O198" s="162">
        <v>2.2000000000000002</v>
      </c>
      <c r="P198" s="162">
        <v>200</v>
      </c>
      <c r="Q198" s="162">
        <v>50</v>
      </c>
      <c r="R198" s="162">
        <v>130</v>
      </c>
      <c r="S198" s="162">
        <v>40</v>
      </c>
      <c r="T198" s="20">
        <f t="shared" si="122"/>
        <v>1.7</v>
      </c>
      <c r="U198" s="71">
        <f t="shared" si="139"/>
        <v>1615.9864000000002</v>
      </c>
      <c r="V198" s="71">
        <f t="shared" si="140"/>
        <v>747.84059999999999</v>
      </c>
      <c r="W198" s="71">
        <f t="shared" si="141"/>
        <v>456.55676</v>
      </c>
      <c r="X198" s="71">
        <f t="shared" si="142"/>
        <v>1836.1000000000001</v>
      </c>
      <c r="Y198" s="71">
        <f t="shared" si="143"/>
        <v>774.28499999999997</v>
      </c>
      <c r="Z198" s="71">
        <f t="shared" si="144"/>
        <v>1107.1969999999999</v>
      </c>
      <c r="AA198" s="71">
        <f t="shared" si="145"/>
        <v>619.428</v>
      </c>
      <c r="AB198" s="71">
        <f t="shared" si="146"/>
        <v>7157.3937599999999</v>
      </c>
    </row>
    <row r="199" spans="1:28" x14ac:dyDescent="0.2">
      <c r="A199" s="25">
        <v>155</v>
      </c>
      <c r="B199" s="162"/>
      <c r="C199" s="163"/>
      <c r="D199" s="138">
        <v>4201120019</v>
      </c>
      <c r="E199" s="18" t="s">
        <v>208</v>
      </c>
      <c r="F199" s="29">
        <f t="shared" si="101"/>
        <v>7157.3937599999999</v>
      </c>
      <c r="G199" s="18" t="s">
        <v>28</v>
      </c>
      <c r="H199" s="18">
        <v>34</v>
      </c>
      <c r="I199" s="18"/>
      <c r="J199" s="19">
        <v>9</v>
      </c>
      <c r="K199" s="66"/>
      <c r="L199" s="162">
        <v>134</v>
      </c>
      <c r="M199" s="162">
        <f t="shared" si="121"/>
        <v>146</v>
      </c>
      <c r="N199" s="162">
        <v>39</v>
      </c>
      <c r="O199" s="162">
        <v>2.2000000000000002</v>
      </c>
      <c r="P199" s="162">
        <v>200</v>
      </c>
      <c r="Q199" s="162">
        <v>50</v>
      </c>
      <c r="R199" s="162">
        <v>130</v>
      </c>
      <c r="S199" s="162">
        <v>40</v>
      </c>
      <c r="T199" s="20">
        <f t="shared" si="122"/>
        <v>1.7</v>
      </c>
      <c r="U199" s="71">
        <f t="shared" si="139"/>
        <v>1615.9864000000002</v>
      </c>
      <c r="V199" s="71">
        <f t="shared" si="140"/>
        <v>747.84059999999999</v>
      </c>
      <c r="W199" s="71">
        <f t="shared" si="141"/>
        <v>456.55676</v>
      </c>
      <c r="X199" s="71">
        <f t="shared" si="142"/>
        <v>1836.1000000000001</v>
      </c>
      <c r="Y199" s="71">
        <f t="shared" si="143"/>
        <v>774.28499999999997</v>
      </c>
      <c r="Z199" s="71">
        <f t="shared" si="144"/>
        <v>1107.1969999999999</v>
      </c>
      <c r="AA199" s="71">
        <f t="shared" si="145"/>
        <v>619.428</v>
      </c>
      <c r="AB199" s="71">
        <f t="shared" si="146"/>
        <v>7157.3937599999999</v>
      </c>
    </row>
    <row r="200" spans="1:28" x14ac:dyDescent="0.2">
      <c r="A200" s="25">
        <v>156</v>
      </c>
      <c r="B200" s="162"/>
      <c r="C200" s="163"/>
      <c r="D200" s="138">
        <v>4201050010</v>
      </c>
      <c r="E200" s="18" t="s">
        <v>209</v>
      </c>
      <c r="F200" s="29">
        <f t="shared" si="101"/>
        <v>7494.1559999999999</v>
      </c>
      <c r="G200" s="18" t="s">
        <v>4</v>
      </c>
      <c r="H200" s="18">
        <v>25</v>
      </c>
      <c r="I200" s="18"/>
      <c r="J200" s="19">
        <v>1</v>
      </c>
      <c r="K200" s="66"/>
      <c r="L200" s="162">
        <v>150</v>
      </c>
      <c r="M200" s="162">
        <f t="shared" si="121"/>
        <v>146</v>
      </c>
      <c r="N200" s="162">
        <v>39</v>
      </c>
      <c r="O200" s="162">
        <v>2.2000000000000002</v>
      </c>
      <c r="P200" s="162">
        <v>200</v>
      </c>
      <c r="Q200" s="162">
        <v>50</v>
      </c>
      <c r="R200" s="162">
        <v>130</v>
      </c>
      <c r="S200" s="162">
        <v>40</v>
      </c>
      <c r="T200" s="20">
        <f t="shared" si="122"/>
        <v>1.7</v>
      </c>
      <c r="U200" s="71">
        <f t="shared" si="139"/>
        <v>1808.94</v>
      </c>
      <c r="V200" s="71">
        <f t="shared" si="140"/>
        <v>837.13499999999999</v>
      </c>
      <c r="W200" s="71">
        <f t="shared" si="141"/>
        <v>511.07100000000003</v>
      </c>
      <c r="X200" s="71">
        <f t="shared" si="142"/>
        <v>1836.1000000000001</v>
      </c>
      <c r="Y200" s="71">
        <f t="shared" si="143"/>
        <v>774.28499999999997</v>
      </c>
      <c r="Z200" s="71">
        <f t="shared" si="144"/>
        <v>1107.1969999999999</v>
      </c>
      <c r="AA200" s="71">
        <f t="shared" si="145"/>
        <v>619.428</v>
      </c>
      <c r="AB200" s="71">
        <f t="shared" si="146"/>
        <v>7494.1559999999999</v>
      </c>
    </row>
    <row r="201" spans="1:28" x14ac:dyDescent="0.2">
      <c r="A201" s="25">
        <v>157</v>
      </c>
      <c r="B201" s="162"/>
      <c r="C201" s="163"/>
      <c r="D201" s="138">
        <v>4201070040</v>
      </c>
      <c r="E201" s="18" t="s">
        <v>210</v>
      </c>
      <c r="F201" s="29">
        <f t="shared" si="101"/>
        <v>7494.1559999999999</v>
      </c>
      <c r="G201" s="18" t="s">
        <v>21</v>
      </c>
      <c r="H201" s="18">
        <v>30</v>
      </c>
      <c r="I201" s="18"/>
      <c r="J201" s="19">
        <v>2</v>
      </c>
      <c r="K201" s="66"/>
      <c r="L201" s="162">
        <v>150</v>
      </c>
      <c r="M201" s="162">
        <f t="shared" si="121"/>
        <v>146</v>
      </c>
      <c r="N201" s="162">
        <v>39</v>
      </c>
      <c r="O201" s="162">
        <v>2.2000000000000002</v>
      </c>
      <c r="P201" s="162">
        <v>200</v>
      </c>
      <c r="Q201" s="162">
        <v>50</v>
      </c>
      <c r="R201" s="162">
        <v>130</v>
      </c>
      <c r="S201" s="162">
        <v>40</v>
      </c>
      <c r="T201" s="20">
        <f t="shared" si="122"/>
        <v>1.7</v>
      </c>
      <c r="U201" s="71">
        <f t="shared" si="139"/>
        <v>1808.94</v>
      </c>
      <c r="V201" s="71">
        <f t="shared" si="140"/>
        <v>837.13499999999999</v>
      </c>
      <c r="W201" s="71">
        <f t="shared" si="141"/>
        <v>511.07100000000003</v>
      </c>
      <c r="X201" s="71">
        <f t="shared" si="142"/>
        <v>1836.1000000000001</v>
      </c>
      <c r="Y201" s="71">
        <f t="shared" si="143"/>
        <v>774.28499999999997</v>
      </c>
      <c r="Z201" s="71">
        <f t="shared" si="144"/>
        <v>1107.1969999999999</v>
      </c>
      <c r="AA201" s="71">
        <f t="shared" si="145"/>
        <v>619.428</v>
      </c>
      <c r="AB201" s="71">
        <f t="shared" si="146"/>
        <v>7494.1559999999999</v>
      </c>
    </row>
    <row r="202" spans="1:28" x14ac:dyDescent="0.2">
      <c r="A202" s="25">
        <v>158</v>
      </c>
      <c r="B202" s="162"/>
      <c r="C202" s="163"/>
      <c r="D202" s="138">
        <v>4201210017</v>
      </c>
      <c r="E202" s="18" t="s">
        <v>211</v>
      </c>
      <c r="F202" s="29">
        <f t="shared" si="101"/>
        <v>7494.1559999999999</v>
      </c>
      <c r="G202" s="18" t="s">
        <v>24</v>
      </c>
      <c r="H202" s="18">
        <v>30</v>
      </c>
      <c r="I202" s="18"/>
      <c r="J202" s="19">
        <v>6</v>
      </c>
      <c r="K202" s="66"/>
      <c r="L202" s="162">
        <v>150</v>
      </c>
      <c r="M202" s="162">
        <f t="shared" si="121"/>
        <v>146</v>
      </c>
      <c r="N202" s="162">
        <v>39</v>
      </c>
      <c r="O202" s="162">
        <v>2.2000000000000002</v>
      </c>
      <c r="P202" s="162">
        <v>200</v>
      </c>
      <c r="Q202" s="162">
        <v>50</v>
      </c>
      <c r="R202" s="162">
        <v>130</v>
      </c>
      <c r="S202" s="162">
        <v>40</v>
      </c>
      <c r="T202" s="20">
        <f t="shared" si="122"/>
        <v>1.7</v>
      </c>
      <c r="U202" s="71">
        <f t="shared" si="139"/>
        <v>1808.94</v>
      </c>
      <c r="V202" s="71">
        <f t="shared" si="140"/>
        <v>837.13499999999999</v>
      </c>
      <c r="W202" s="71">
        <f t="shared" si="141"/>
        <v>511.07100000000003</v>
      </c>
      <c r="X202" s="71">
        <f t="shared" si="142"/>
        <v>1836.1000000000001</v>
      </c>
      <c r="Y202" s="71">
        <f t="shared" si="143"/>
        <v>774.28499999999997</v>
      </c>
      <c r="Z202" s="71">
        <f t="shared" si="144"/>
        <v>1107.1969999999999</v>
      </c>
      <c r="AA202" s="71">
        <f t="shared" si="145"/>
        <v>619.428</v>
      </c>
      <c r="AB202" s="71">
        <f t="shared" si="146"/>
        <v>7494.1559999999999</v>
      </c>
    </row>
    <row r="203" spans="1:28" x14ac:dyDescent="0.2">
      <c r="A203" s="25">
        <v>159</v>
      </c>
      <c r="B203" s="162"/>
      <c r="C203" s="163"/>
      <c r="D203" s="138">
        <v>4201220010</v>
      </c>
      <c r="E203" s="18" t="s">
        <v>212</v>
      </c>
      <c r="F203" s="29">
        <f t="shared" si="101"/>
        <v>7494.1559999999999</v>
      </c>
      <c r="G203" s="18" t="s">
        <v>21</v>
      </c>
      <c r="H203" s="18">
        <v>32</v>
      </c>
      <c r="I203" s="18"/>
      <c r="J203" s="19">
        <v>2</v>
      </c>
      <c r="K203" s="66"/>
      <c r="L203" s="162">
        <v>150</v>
      </c>
      <c r="M203" s="162">
        <f t="shared" si="121"/>
        <v>146</v>
      </c>
      <c r="N203" s="162">
        <v>39</v>
      </c>
      <c r="O203" s="162">
        <v>2.2000000000000002</v>
      </c>
      <c r="P203" s="162">
        <v>200</v>
      </c>
      <c r="Q203" s="162">
        <v>50</v>
      </c>
      <c r="R203" s="162">
        <v>130</v>
      </c>
      <c r="S203" s="162">
        <v>40</v>
      </c>
      <c r="T203" s="20">
        <f t="shared" si="122"/>
        <v>1.7</v>
      </c>
      <c r="U203" s="71">
        <f t="shared" si="139"/>
        <v>1808.94</v>
      </c>
      <c r="V203" s="71">
        <f t="shared" si="140"/>
        <v>837.13499999999999</v>
      </c>
      <c r="W203" s="71">
        <f t="shared" si="141"/>
        <v>511.07100000000003</v>
      </c>
      <c r="X203" s="71">
        <f t="shared" si="142"/>
        <v>1836.1000000000001</v>
      </c>
      <c r="Y203" s="71">
        <f t="shared" si="143"/>
        <v>774.28499999999997</v>
      </c>
      <c r="Z203" s="71">
        <f t="shared" si="144"/>
        <v>1107.1969999999999</v>
      </c>
      <c r="AA203" s="71">
        <f t="shared" si="145"/>
        <v>619.428</v>
      </c>
      <c r="AB203" s="71">
        <f t="shared" si="146"/>
        <v>7494.1559999999999</v>
      </c>
    </row>
    <row r="204" spans="1:28" x14ac:dyDescent="0.2">
      <c r="A204" s="25">
        <v>160</v>
      </c>
      <c r="B204" s="162"/>
      <c r="C204" s="163"/>
      <c r="D204" s="138">
        <v>4201230010</v>
      </c>
      <c r="E204" s="18" t="s">
        <v>213</v>
      </c>
      <c r="F204" s="29">
        <f t="shared" si="101"/>
        <v>7494.1559999999999</v>
      </c>
      <c r="G204" s="18" t="s">
        <v>21</v>
      </c>
      <c r="H204" s="18">
        <v>32</v>
      </c>
      <c r="I204" s="18"/>
      <c r="J204" s="19">
        <v>2</v>
      </c>
      <c r="K204" s="66"/>
      <c r="L204" s="162">
        <v>150</v>
      </c>
      <c r="M204" s="162">
        <f t="shared" si="121"/>
        <v>146</v>
      </c>
      <c r="N204" s="162">
        <v>39</v>
      </c>
      <c r="O204" s="162">
        <v>2.2000000000000002</v>
      </c>
      <c r="P204" s="162">
        <v>200</v>
      </c>
      <c r="Q204" s="162">
        <v>50</v>
      </c>
      <c r="R204" s="162">
        <v>130</v>
      </c>
      <c r="S204" s="162">
        <v>40</v>
      </c>
      <c r="T204" s="20">
        <f t="shared" si="122"/>
        <v>1.7</v>
      </c>
      <c r="U204" s="71">
        <f t="shared" si="139"/>
        <v>1808.94</v>
      </c>
      <c r="V204" s="71">
        <f t="shared" si="140"/>
        <v>837.13499999999999</v>
      </c>
      <c r="W204" s="71">
        <f t="shared" si="141"/>
        <v>511.07100000000003</v>
      </c>
      <c r="X204" s="71">
        <f t="shared" si="142"/>
        <v>1836.1000000000001</v>
      </c>
      <c r="Y204" s="71">
        <f t="shared" si="143"/>
        <v>774.28499999999997</v>
      </c>
      <c r="Z204" s="71">
        <f t="shared" si="144"/>
        <v>1107.1969999999999</v>
      </c>
      <c r="AA204" s="71">
        <f t="shared" si="145"/>
        <v>619.428</v>
      </c>
      <c r="AB204" s="71">
        <f t="shared" si="146"/>
        <v>7494.1559999999999</v>
      </c>
    </row>
    <row r="205" spans="1:28" x14ac:dyDescent="0.2">
      <c r="A205" s="25">
        <v>161</v>
      </c>
      <c r="B205" s="162"/>
      <c r="C205" s="163"/>
      <c r="D205" s="26">
        <v>4201249010</v>
      </c>
      <c r="E205" s="18" t="s">
        <v>214</v>
      </c>
      <c r="F205" s="29">
        <f t="shared" si="101"/>
        <v>0</v>
      </c>
      <c r="G205" s="18"/>
      <c r="H205" s="18"/>
      <c r="I205" s="18"/>
      <c r="J205" s="19"/>
      <c r="K205" s="66"/>
      <c r="L205" s="162"/>
      <c r="M205" s="162">
        <f t="shared" si="121"/>
        <v>146</v>
      </c>
      <c r="N205" s="162"/>
      <c r="O205" s="162"/>
      <c r="P205" s="162"/>
      <c r="Q205" s="162"/>
      <c r="R205" s="162"/>
      <c r="S205" s="162"/>
      <c r="T205" s="20">
        <f t="shared" si="122"/>
        <v>0</v>
      </c>
      <c r="U205" s="71"/>
      <c r="V205" s="71"/>
      <c r="W205" s="71"/>
      <c r="X205" s="71"/>
      <c r="Y205" s="71"/>
      <c r="Z205" s="71"/>
      <c r="AA205" s="71"/>
      <c r="AB205" s="71"/>
    </row>
    <row r="206" spans="1:28" x14ac:dyDescent="0.2">
      <c r="A206" s="25">
        <v>162</v>
      </c>
      <c r="B206" s="162"/>
      <c r="C206" s="163"/>
      <c r="D206" s="138">
        <v>4201080010</v>
      </c>
      <c r="E206" s="18" t="s">
        <v>215</v>
      </c>
      <c r="F206" s="29">
        <f t="shared" si="101"/>
        <v>7494.1559999999999</v>
      </c>
      <c r="G206" s="18" t="s">
        <v>7</v>
      </c>
      <c r="H206" s="18">
        <v>32</v>
      </c>
      <c r="I206" s="18"/>
      <c r="J206" s="19">
        <v>3</v>
      </c>
      <c r="K206" s="66"/>
      <c r="L206" s="162">
        <v>150</v>
      </c>
      <c r="M206" s="162">
        <f t="shared" si="121"/>
        <v>146</v>
      </c>
      <c r="N206" s="162">
        <v>39</v>
      </c>
      <c r="O206" s="162">
        <v>2.2000000000000002</v>
      </c>
      <c r="P206" s="162">
        <v>200</v>
      </c>
      <c r="Q206" s="162">
        <v>50</v>
      </c>
      <c r="R206" s="162">
        <v>130</v>
      </c>
      <c r="S206" s="162">
        <v>40</v>
      </c>
      <c r="T206" s="20">
        <f t="shared" si="122"/>
        <v>1.7</v>
      </c>
      <c r="U206" s="71">
        <f t="shared" ref="U206:U244" si="157">L206*M206*$E$3</f>
        <v>1808.94</v>
      </c>
      <c r="V206" s="71">
        <f t="shared" ref="V206:V244" si="158">L206*N206*$E$4</f>
        <v>837.13499999999999</v>
      </c>
      <c r="W206" s="71">
        <f t="shared" ref="W206:W244" si="159">O206*$E$5*L206</f>
        <v>511.07100000000003</v>
      </c>
      <c r="X206" s="71">
        <f t="shared" ref="X206:X244" si="160">P206*$E$6</f>
        <v>1836.1000000000001</v>
      </c>
      <c r="Y206" s="71">
        <f t="shared" ref="Y206:Y244" si="161">Q206*$E$9</f>
        <v>774.28499999999997</v>
      </c>
      <c r="Z206" s="71">
        <f t="shared" ref="Z206:Z244" si="162">R206*$E$7</f>
        <v>1107.1969999999999</v>
      </c>
      <c r="AA206" s="71">
        <f t="shared" ref="AA206:AA244" si="163">S206*$E$8</f>
        <v>619.428</v>
      </c>
      <c r="AB206" s="71">
        <f t="shared" ref="AB206:AB244" si="164">SUM(U206:AA206)</f>
        <v>7494.1559999999999</v>
      </c>
    </row>
    <row r="207" spans="1:28" x14ac:dyDescent="0.2">
      <c r="A207" s="25">
        <v>163</v>
      </c>
      <c r="B207" s="162"/>
      <c r="C207" s="163"/>
      <c r="D207" s="138">
        <v>4201080020</v>
      </c>
      <c r="E207" s="18" t="s">
        <v>216</v>
      </c>
      <c r="F207" s="29">
        <f t="shared" si="101"/>
        <v>7494.1559999999999</v>
      </c>
      <c r="G207" s="18" t="s">
        <v>7</v>
      </c>
      <c r="H207" s="18">
        <v>32</v>
      </c>
      <c r="I207" s="18"/>
      <c r="J207" s="19">
        <v>3</v>
      </c>
      <c r="K207" s="66"/>
      <c r="L207" s="162">
        <v>150</v>
      </c>
      <c r="M207" s="162">
        <f t="shared" si="121"/>
        <v>146</v>
      </c>
      <c r="N207" s="162">
        <v>39</v>
      </c>
      <c r="O207" s="162">
        <v>2.2000000000000002</v>
      </c>
      <c r="P207" s="162">
        <v>200</v>
      </c>
      <c r="Q207" s="162">
        <v>50</v>
      </c>
      <c r="R207" s="162">
        <v>130</v>
      </c>
      <c r="S207" s="162">
        <v>40</v>
      </c>
      <c r="T207" s="20">
        <f t="shared" si="122"/>
        <v>1.7</v>
      </c>
      <c r="U207" s="71">
        <f t="shared" si="157"/>
        <v>1808.94</v>
      </c>
      <c r="V207" s="71">
        <f t="shared" si="158"/>
        <v>837.13499999999999</v>
      </c>
      <c r="W207" s="71">
        <f t="shared" si="159"/>
        <v>511.07100000000003</v>
      </c>
      <c r="X207" s="71">
        <f t="shared" si="160"/>
        <v>1836.1000000000001</v>
      </c>
      <c r="Y207" s="71">
        <f t="shared" si="161"/>
        <v>774.28499999999997</v>
      </c>
      <c r="Z207" s="71">
        <f t="shared" si="162"/>
        <v>1107.1969999999999</v>
      </c>
      <c r="AA207" s="71">
        <f t="shared" si="163"/>
        <v>619.428</v>
      </c>
      <c r="AB207" s="71">
        <f t="shared" si="164"/>
        <v>7494.1559999999999</v>
      </c>
    </row>
    <row r="208" spans="1:28" x14ac:dyDescent="0.2">
      <c r="A208" s="25">
        <v>164</v>
      </c>
      <c r="B208" s="162"/>
      <c r="C208" s="163"/>
      <c r="D208" s="138">
        <v>4201080030</v>
      </c>
      <c r="E208" s="18" t="s">
        <v>217</v>
      </c>
      <c r="F208" s="29">
        <f t="shared" si="101"/>
        <v>7494.1559999999999</v>
      </c>
      <c r="G208" s="18" t="s">
        <v>7</v>
      </c>
      <c r="H208" s="18">
        <v>32</v>
      </c>
      <c r="I208" s="18"/>
      <c r="J208" s="19">
        <v>3</v>
      </c>
      <c r="K208" s="66"/>
      <c r="L208" s="162">
        <v>150</v>
      </c>
      <c r="M208" s="162">
        <f t="shared" si="121"/>
        <v>146</v>
      </c>
      <c r="N208" s="162">
        <v>39</v>
      </c>
      <c r="O208" s="162">
        <v>2.2000000000000002</v>
      </c>
      <c r="P208" s="162">
        <v>200</v>
      </c>
      <c r="Q208" s="162">
        <v>50</v>
      </c>
      <c r="R208" s="162">
        <v>130</v>
      </c>
      <c r="S208" s="162">
        <v>40</v>
      </c>
      <c r="T208" s="20">
        <f t="shared" si="122"/>
        <v>1.7</v>
      </c>
      <c r="U208" s="71">
        <f t="shared" si="157"/>
        <v>1808.94</v>
      </c>
      <c r="V208" s="71">
        <f t="shared" si="158"/>
        <v>837.13499999999999</v>
      </c>
      <c r="W208" s="71">
        <f t="shared" si="159"/>
        <v>511.07100000000003</v>
      </c>
      <c r="X208" s="71">
        <f t="shared" si="160"/>
        <v>1836.1000000000001</v>
      </c>
      <c r="Y208" s="71">
        <f t="shared" si="161"/>
        <v>774.28499999999997</v>
      </c>
      <c r="Z208" s="71">
        <f t="shared" si="162"/>
        <v>1107.1969999999999</v>
      </c>
      <c r="AA208" s="71">
        <f t="shared" si="163"/>
        <v>619.428</v>
      </c>
      <c r="AB208" s="71">
        <f t="shared" si="164"/>
        <v>7494.1559999999999</v>
      </c>
    </row>
    <row r="209" spans="1:28" x14ac:dyDescent="0.2">
      <c r="A209" s="25">
        <v>165</v>
      </c>
      <c r="B209" s="162"/>
      <c r="C209" s="163"/>
      <c r="D209" s="26">
        <v>4201086010</v>
      </c>
      <c r="E209" s="18" t="s">
        <v>218</v>
      </c>
      <c r="F209" s="29">
        <f t="shared" si="101"/>
        <v>7494.1559999999999</v>
      </c>
      <c r="G209" s="18" t="s">
        <v>7</v>
      </c>
      <c r="H209" s="18">
        <v>32</v>
      </c>
      <c r="I209" s="18"/>
      <c r="J209" s="19">
        <v>3</v>
      </c>
      <c r="K209" s="66"/>
      <c r="L209" s="162">
        <v>150</v>
      </c>
      <c r="M209" s="162">
        <f t="shared" si="121"/>
        <v>146</v>
      </c>
      <c r="N209" s="162">
        <v>39</v>
      </c>
      <c r="O209" s="162">
        <v>2.2000000000000002</v>
      </c>
      <c r="P209" s="162">
        <v>200</v>
      </c>
      <c r="Q209" s="162">
        <v>50</v>
      </c>
      <c r="R209" s="162">
        <v>130</v>
      </c>
      <c r="S209" s="162">
        <v>40</v>
      </c>
      <c r="T209" s="20">
        <f t="shared" si="122"/>
        <v>1.7</v>
      </c>
      <c r="U209" s="71">
        <f t="shared" si="157"/>
        <v>1808.94</v>
      </c>
      <c r="V209" s="71">
        <f t="shared" si="158"/>
        <v>837.13499999999999</v>
      </c>
      <c r="W209" s="71">
        <f t="shared" si="159"/>
        <v>511.07100000000003</v>
      </c>
      <c r="X209" s="71">
        <f t="shared" si="160"/>
        <v>1836.1000000000001</v>
      </c>
      <c r="Y209" s="71">
        <f t="shared" si="161"/>
        <v>774.28499999999997</v>
      </c>
      <c r="Z209" s="71">
        <f t="shared" si="162"/>
        <v>1107.1969999999999</v>
      </c>
      <c r="AA209" s="71">
        <f t="shared" si="163"/>
        <v>619.428</v>
      </c>
      <c r="AB209" s="71">
        <f t="shared" si="164"/>
        <v>7494.1559999999999</v>
      </c>
    </row>
    <row r="210" spans="1:28" x14ac:dyDescent="0.2">
      <c r="A210" s="25">
        <v>166</v>
      </c>
      <c r="B210" s="162"/>
      <c r="C210" s="163"/>
      <c r="D210" s="138">
        <v>4201090010</v>
      </c>
      <c r="E210" s="18" t="s">
        <v>219</v>
      </c>
      <c r="F210" s="29">
        <f t="shared" si="101"/>
        <v>7494.1559999999999</v>
      </c>
      <c r="G210" s="18" t="s">
        <v>7</v>
      </c>
      <c r="H210" s="18">
        <v>32</v>
      </c>
      <c r="I210" s="18"/>
      <c r="J210" s="19">
        <v>3</v>
      </c>
      <c r="K210" s="66"/>
      <c r="L210" s="162">
        <v>150</v>
      </c>
      <c r="M210" s="162">
        <f t="shared" si="121"/>
        <v>146</v>
      </c>
      <c r="N210" s="162">
        <v>39</v>
      </c>
      <c r="O210" s="162">
        <v>2.2000000000000002</v>
      </c>
      <c r="P210" s="162">
        <v>200</v>
      </c>
      <c r="Q210" s="162">
        <v>50</v>
      </c>
      <c r="R210" s="162">
        <v>130</v>
      </c>
      <c r="S210" s="162">
        <v>40</v>
      </c>
      <c r="T210" s="20">
        <f t="shared" si="122"/>
        <v>1.7</v>
      </c>
      <c r="U210" s="71">
        <f t="shared" si="157"/>
        <v>1808.94</v>
      </c>
      <c r="V210" s="71">
        <f t="shared" si="158"/>
        <v>837.13499999999999</v>
      </c>
      <c r="W210" s="71">
        <f t="shared" si="159"/>
        <v>511.07100000000003</v>
      </c>
      <c r="X210" s="71">
        <f t="shared" si="160"/>
        <v>1836.1000000000001</v>
      </c>
      <c r="Y210" s="71">
        <f t="shared" si="161"/>
        <v>774.28499999999997</v>
      </c>
      <c r="Z210" s="71">
        <f t="shared" si="162"/>
        <v>1107.1969999999999</v>
      </c>
      <c r="AA210" s="71">
        <f t="shared" si="163"/>
        <v>619.428</v>
      </c>
      <c r="AB210" s="71">
        <f t="shared" si="164"/>
        <v>7494.1559999999999</v>
      </c>
    </row>
    <row r="211" spans="1:28" x14ac:dyDescent="0.2">
      <c r="A211" s="25">
        <v>167</v>
      </c>
      <c r="B211" s="162"/>
      <c r="C211" s="163"/>
      <c r="D211" s="138">
        <v>4201090014</v>
      </c>
      <c r="E211" s="18" t="s">
        <v>220</v>
      </c>
      <c r="F211" s="29">
        <f t="shared" si="101"/>
        <v>7494.1559999999999</v>
      </c>
      <c r="G211" s="18" t="s">
        <v>27</v>
      </c>
      <c r="H211" s="18">
        <v>32</v>
      </c>
      <c r="I211" s="18"/>
      <c r="J211" s="19">
        <v>4</v>
      </c>
      <c r="K211" s="66"/>
      <c r="L211" s="162">
        <v>150</v>
      </c>
      <c r="M211" s="162">
        <f t="shared" si="121"/>
        <v>146</v>
      </c>
      <c r="N211" s="162">
        <v>39</v>
      </c>
      <c r="O211" s="162">
        <v>2.2000000000000002</v>
      </c>
      <c r="P211" s="162">
        <v>200</v>
      </c>
      <c r="Q211" s="162">
        <v>50</v>
      </c>
      <c r="R211" s="162">
        <v>130</v>
      </c>
      <c r="S211" s="162">
        <v>40</v>
      </c>
      <c r="T211" s="20">
        <f t="shared" si="122"/>
        <v>1.7</v>
      </c>
      <c r="U211" s="71">
        <f t="shared" si="157"/>
        <v>1808.94</v>
      </c>
      <c r="V211" s="71">
        <f t="shared" si="158"/>
        <v>837.13499999999999</v>
      </c>
      <c r="W211" s="71">
        <f t="shared" si="159"/>
        <v>511.07100000000003</v>
      </c>
      <c r="X211" s="71">
        <f t="shared" si="160"/>
        <v>1836.1000000000001</v>
      </c>
      <c r="Y211" s="71">
        <f t="shared" si="161"/>
        <v>774.28499999999997</v>
      </c>
      <c r="Z211" s="71">
        <f t="shared" si="162"/>
        <v>1107.1969999999999</v>
      </c>
      <c r="AA211" s="71">
        <f t="shared" si="163"/>
        <v>619.428</v>
      </c>
      <c r="AB211" s="71">
        <f t="shared" si="164"/>
        <v>7494.1559999999999</v>
      </c>
    </row>
    <row r="212" spans="1:28" x14ac:dyDescent="0.2">
      <c r="A212" s="25">
        <v>168</v>
      </c>
      <c r="B212" s="162"/>
      <c r="C212" s="163"/>
      <c r="D212" s="26">
        <v>4201096010</v>
      </c>
      <c r="E212" s="18" t="s">
        <v>221</v>
      </c>
      <c r="F212" s="29">
        <f t="shared" si="101"/>
        <v>7494.1559999999999</v>
      </c>
      <c r="G212" s="18" t="s">
        <v>7</v>
      </c>
      <c r="H212" s="18">
        <v>32</v>
      </c>
      <c r="I212" s="18"/>
      <c r="J212" s="19">
        <v>3</v>
      </c>
      <c r="K212" s="66"/>
      <c r="L212" s="162">
        <v>150</v>
      </c>
      <c r="M212" s="162">
        <f t="shared" si="121"/>
        <v>146</v>
      </c>
      <c r="N212" s="162">
        <v>39</v>
      </c>
      <c r="O212" s="162">
        <v>2.2000000000000002</v>
      </c>
      <c r="P212" s="162">
        <v>200</v>
      </c>
      <c r="Q212" s="162">
        <v>50</v>
      </c>
      <c r="R212" s="162">
        <v>130</v>
      </c>
      <c r="S212" s="162">
        <v>40</v>
      </c>
      <c r="T212" s="20">
        <f t="shared" si="122"/>
        <v>1.7</v>
      </c>
      <c r="U212" s="71">
        <f t="shared" si="157"/>
        <v>1808.94</v>
      </c>
      <c r="V212" s="71">
        <f t="shared" si="158"/>
        <v>837.13499999999999</v>
      </c>
      <c r="W212" s="71">
        <f t="shared" si="159"/>
        <v>511.07100000000003</v>
      </c>
      <c r="X212" s="71">
        <f t="shared" si="160"/>
        <v>1836.1000000000001</v>
      </c>
      <c r="Y212" s="71">
        <f t="shared" si="161"/>
        <v>774.28499999999997</v>
      </c>
      <c r="Z212" s="71">
        <f t="shared" si="162"/>
        <v>1107.1969999999999</v>
      </c>
      <c r="AA212" s="71">
        <f t="shared" si="163"/>
        <v>619.428</v>
      </c>
      <c r="AB212" s="71">
        <f t="shared" si="164"/>
        <v>7494.1559999999999</v>
      </c>
    </row>
    <row r="213" spans="1:28" x14ac:dyDescent="0.2">
      <c r="A213" s="25">
        <v>169</v>
      </c>
      <c r="B213" s="162"/>
      <c r="C213" s="163"/>
      <c r="D213" s="138">
        <v>4201100010</v>
      </c>
      <c r="E213" s="18" t="s">
        <v>222</v>
      </c>
      <c r="F213" s="29">
        <f t="shared" si="101"/>
        <v>7494.1559999999999</v>
      </c>
      <c r="G213" s="18" t="s">
        <v>7</v>
      </c>
      <c r="H213" s="18">
        <v>32</v>
      </c>
      <c r="I213" s="18"/>
      <c r="J213" s="19">
        <v>3</v>
      </c>
      <c r="K213" s="66"/>
      <c r="L213" s="162">
        <v>150</v>
      </c>
      <c r="M213" s="162">
        <f t="shared" si="121"/>
        <v>146</v>
      </c>
      <c r="N213" s="162">
        <v>39</v>
      </c>
      <c r="O213" s="162">
        <v>2.2000000000000002</v>
      </c>
      <c r="P213" s="162">
        <v>200</v>
      </c>
      <c r="Q213" s="162">
        <v>50</v>
      </c>
      <c r="R213" s="162">
        <v>130</v>
      </c>
      <c r="S213" s="162">
        <v>40</v>
      </c>
      <c r="T213" s="20">
        <f t="shared" si="122"/>
        <v>1.7</v>
      </c>
      <c r="U213" s="71">
        <f t="shared" si="157"/>
        <v>1808.94</v>
      </c>
      <c r="V213" s="71">
        <f t="shared" si="158"/>
        <v>837.13499999999999</v>
      </c>
      <c r="W213" s="71">
        <f t="shared" si="159"/>
        <v>511.07100000000003</v>
      </c>
      <c r="X213" s="71">
        <f t="shared" si="160"/>
        <v>1836.1000000000001</v>
      </c>
      <c r="Y213" s="71">
        <f t="shared" si="161"/>
        <v>774.28499999999997</v>
      </c>
      <c r="Z213" s="71">
        <f t="shared" si="162"/>
        <v>1107.1969999999999</v>
      </c>
      <c r="AA213" s="71">
        <f t="shared" si="163"/>
        <v>619.428</v>
      </c>
      <c r="AB213" s="71">
        <f t="shared" si="164"/>
        <v>7494.1559999999999</v>
      </c>
    </row>
    <row r="214" spans="1:28" x14ac:dyDescent="0.2">
      <c r="A214" s="25">
        <v>170</v>
      </c>
      <c r="B214" s="162"/>
      <c r="C214" s="163"/>
      <c r="D214" s="138">
        <v>4201100014</v>
      </c>
      <c r="E214" s="18" t="s">
        <v>223</v>
      </c>
      <c r="F214" s="29">
        <f t="shared" si="101"/>
        <v>7494.1559999999999</v>
      </c>
      <c r="G214" s="18" t="s">
        <v>27</v>
      </c>
      <c r="H214" s="18">
        <v>32</v>
      </c>
      <c r="I214" s="18"/>
      <c r="J214" s="19">
        <v>4</v>
      </c>
      <c r="K214" s="66"/>
      <c r="L214" s="162">
        <v>150</v>
      </c>
      <c r="M214" s="162">
        <f t="shared" si="121"/>
        <v>146</v>
      </c>
      <c r="N214" s="162">
        <v>39</v>
      </c>
      <c r="O214" s="162">
        <v>2.2000000000000002</v>
      </c>
      <c r="P214" s="162">
        <v>200</v>
      </c>
      <c r="Q214" s="162">
        <v>50</v>
      </c>
      <c r="R214" s="162">
        <v>130</v>
      </c>
      <c r="S214" s="162">
        <v>40</v>
      </c>
      <c r="T214" s="20">
        <f t="shared" si="122"/>
        <v>1.7</v>
      </c>
      <c r="U214" s="71">
        <f t="shared" si="157"/>
        <v>1808.94</v>
      </c>
      <c r="V214" s="71">
        <f t="shared" si="158"/>
        <v>837.13499999999999</v>
      </c>
      <c r="W214" s="71">
        <f t="shared" si="159"/>
        <v>511.07100000000003</v>
      </c>
      <c r="X214" s="71">
        <f t="shared" si="160"/>
        <v>1836.1000000000001</v>
      </c>
      <c r="Y214" s="71">
        <f t="shared" si="161"/>
        <v>774.28499999999997</v>
      </c>
      <c r="Z214" s="71">
        <f t="shared" si="162"/>
        <v>1107.1969999999999</v>
      </c>
      <c r="AA214" s="71">
        <f t="shared" si="163"/>
        <v>619.428</v>
      </c>
      <c r="AB214" s="71">
        <f t="shared" si="164"/>
        <v>7494.1559999999999</v>
      </c>
    </row>
    <row r="215" spans="1:28" x14ac:dyDescent="0.2">
      <c r="A215" s="25">
        <v>171</v>
      </c>
      <c r="B215" s="162"/>
      <c r="C215" s="163"/>
      <c r="D215" s="138">
        <v>4201110010</v>
      </c>
      <c r="E215" s="18" t="s">
        <v>224</v>
      </c>
      <c r="F215" s="29">
        <f t="shared" si="101"/>
        <v>7494.1559999999999</v>
      </c>
      <c r="G215" s="18" t="s">
        <v>7</v>
      </c>
      <c r="H215" s="18">
        <v>32</v>
      </c>
      <c r="I215" s="18"/>
      <c r="J215" s="19">
        <v>3</v>
      </c>
      <c r="K215" s="66"/>
      <c r="L215" s="162">
        <v>150</v>
      </c>
      <c r="M215" s="162">
        <f t="shared" si="121"/>
        <v>146</v>
      </c>
      <c r="N215" s="162">
        <v>39</v>
      </c>
      <c r="O215" s="162">
        <v>2.2000000000000002</v>
      </c>
      <c r="P215" s="162">
        <v>200</v>
      </c>
      <c r="Q215" s="162">
        <v>50</v>
      </c>
      <c r="R215" s="162">
        <v>130</v>
      </c>
      <c r="S215" s="162">
        <v>40</v>
      </c>
      <c r="T215" s="20">
        <f t="shared" si="122"/>
        <v>1.7</v>
      </c>
      <c r="U215" s="71">
        <f t="shared" si="157"/>
        <v>1808.94</v>
      </c>
      <c r="V215" s="71">
        <f t="shared" si="158"/>
        <v>837.13499999999999</v>
      </c>
      <c r="W215" s="71">
        <f t="shared" si="159"/>
        <v>511.07100000000003</v>
      </c>
      <c r="X215" s="71">
        <f t="shared" si="160"/>
        <v>1836.1000000000001</v>
      </c>
      <c r="Y215" s="71">
        <f t="shared" si="161"/>
        <v>774.28499999999997</v>
      </c>
      <c r="Z215" s="71">
        <f t="shared" si="162"/>
        <v>1107.1969999999999</v>
      </c>
      <c r="AA215" s="71">
        <f t="shared" si="163"/>
        <v>619.428</v>
      </c>
      <c r="AB215" s="71">
        <f t="shared" si="164"/>
        <v>7494.1559999999999</v>
      </c>
    </row>
    <row r="216" spans="1:28" x14ac:dyDescent="0.2">
      <c r="A216" s="25">
        <v>172</v>
      </c>
      <c r="B216" s="162"/>
      <c r="C216" s="163"/>
      <c r="D216" s="138">
        <v>4201250010</v>
      </c>
      <c r="E216" s="18" t="s">
        <v>225</v>
      </c>
      <c r="F216" s="29">
        <f t="shared" si="101"/>
        <v>7494.1559999999999</v>
      </c>
      <c r="G216" s="18" t="s">
        <v>26</v>
      </c>
      <c r="H216" s="18">
        <v>30</v>
      </c>
      <c r="I216" s="18"/>
      <c r="J216" s="19">
        <v>13</v>
      </c>
      <c r="K216" s="66"/>
      <c r="L216" s="162">
        <v>150</v>
      </c>
      <c r="M216" s="162">
        <f t="shared" si="121"/>
        <v>146</v>
      </c>
      <c r="N216" s="162">
        <v>39</v>
      </c>
      <c r="O216" s="162">
        <v>2.2000000000000002</v>
      </c>
      <c r="P216" s="162">
        <v>200</v>
      </c>
      <c r="Q216" s="162">
        <v>50</v>
      </c>
      <c r="R216" s="162">
        <v>130</v>
      </c>
      <c r="S216" s="162">
        <v>40</v>
      </c>
      <c r="T216" s="20">
        <f t="shared" si="122"/>
        <v>1.7</v>
      </c>
      <c r="U216" s="71">
        <f t="shared" si="157"/>
        <v>1808.94</v>
      </c>
      <c r="V216" s="71">
        <f t="shared" si="158"/>
        <v>837.13499999999999</v>
      </c>
      <c r="W216" s="71">
        <f t="shared" si="159"/>
        <v>511.07100000000003</v>
      </c>
      <c r="X216" s="71">
        <f t="shared" si="160"/>
        <v>1836.1000000000001</v>
      </c>
      <c r="Y216" s="71">
        <f t="shared" si="161"/>
        <v>774.28499999999997</v>
      </c>
      <c r="Z216" s="71">
        <f t="shared" si="162"/>
        <v>1107.1969999999999</v>
      </c>
      <c r="AA216" s="71">
        <f t="shared" si="163"/>
        <v>619.428</v>
      </c>
      <c r="AB216" s="71">
        <f t="shared" si="164"/>
        <v>7494.1559999999999</v>
      </c>
    </row>
    <row r="217" spans="1:28" x14ac:dyDescent="0.2">
      <c r="A217" s="25">
        <v>173</v>
      </c>
      <c r="B217" s="162"/>
      <c r="C217" s="163"/>
      <c r="D217" s="138">
        <v>4201260010</v>
      </c>
      <c r="E217" s="18" t="s">
        <v>226</v>
      </c>
      <c r="F217" s="29">
        <f t="shared" si="101"/>
        <v>7494.1559999999999</v>
      </c>
      <c r="G217" s="18" t="s">
        <v>26</v>
      </c>
      <c r="H217" s="18">
        <v>30</v>
      </c>
      <c r="I217" s="18"/>
      <c r="J217" s="19">
        <v>13</v>
      </c>
      <c r="K217" s="66"/>
      <c r="L217" s="162">
        <v>150</v>
      </c>
      <c r="M217" s="162">
        <f t="shared" si="121"/>
        <v>146</v>
      </c>
      <c r="N217" s="162">
        <v>39</v>
      </c>
      <c r="O217" s="162">
        <v>2.2000000000000002</v>
      </c>
      <c r="P217" s="162">
        <v>200</v>
      </c>
      <c r="Q217" s="162">
        <v>50</v>
      </c>
      <c r="R217" s="162">
        <v>130</v>
      </c>
      <c r="S217" s="162">
        <v>40</v>
      </c>
      <c r="T217" s="20">
        <f t="shared" si="122"/>
        <v>1.7</v>
      </c>
      <c r="U217" s="71">
        <f t="shared" si="157"/>
        <v>1808.94</v>
      </c>
      <c r="V217" s="71">
        <f t="shared" si="158"/>
        <v>837.13499999999999</v>
      </c>
      <c r="W217" s="71">
        <f t="shared" si="159"/>
        <v>511.07100000000003</v>
      </c>
      <c r="X217" s="71">
        <f t="shared" si="160"/>
        <v>1836.1000000000001</v>
      </c>
      <c r="Y217" s="71">
        <f t="shared" si="161"/>
        <v>774.28499999999997</v>
      </c>
      <c r="Z217" s="71">
        <f t="shared" si="162"/>
        <v>1107.1969999999999</v>
      </c>
      <c r="AA217" s="71">
        <f t="shared" si="163"/>
        <v>619.428</v>
      </c>
      <c r="AB217" s="71">
        <f t="shared" si="164"/>
        <v>7494.1559999999999</v>
      </c>
    </row>
    <row r="218" spans="1:28" x14ac:dyDescent="0.2">
      <c r="A218" s="25">
        <v>174</v>
      </c>
      <c r="B218" s="162"/>
      <c r="C218" s="163"/>
      <c r="D218" s="138">
        <v>4201310010</v>
      </c>
      <c r="E218" s="18" t="s">
        <v>227</v>
      </c>
      <c r="F218" s="29">
        <f t="shared" si="101"/>
        <v>7494.1559999999999</v>
      </c>
      <c r="G218" s="18" t="s">
        <v>7</v>
      </c>
      <c r="H218" s="18">
        <v>32</v>
      </c>
      <c r="I218" s="18"/>
      <c r="J218" s="19">
        <v>16</v>
      </c>
      <c r="K218" s="66">
        <v>1</v>
      </c>
      <c r="L218" s="162">
        <v>150</v>
      </c>
      <c r="M218" s="162">
        <f t="shared" si="121"/>
        <v>146</v>
      </c>
      <c r="N218" s="162">
        <v>39</v>
      </c>
      <c r="O218" s="162">
        <v>2.2000000000000002</v>
      </c>
      <c r="P218" s="162">
        <v>200</v>
      </c>
      <c r="Q218" s="162">
        <v>50</v>
      </c>
      <c r="R218" s="162">
        <v>130</v>
      </c>
      <c r="S218" s="162">
        <v>40</v>
      </c>
      <c r="T218" s="20">
        <f t="shared" si="122"/>
        <v>1.7</v>
      </c>
      <c r="U218" s="71">
        <f t="shared" si="157"/>
        <v>1808.94</v>
      </c>
      <c r="V218" s="71">
        <f t="shared" si="158"/>
        <v>837.13499999999999</v>
      </c>
      <c r="W218" s="71">
        <f t="shared" si="159"/>
        <v>511.07100000000003</v>
      </c>
      <c r="X218" s="71">
        <f t="shared" si="160"/>
        <v>1836.1000000000001</v>
      </c>
      <c r="Y218" s="71">
        <f t="shared" si="161"/>
        <v>774.28499999999997</v>
      </c>
      <c r="Z218" s="71">
        <f t="shared" si="162"/>
        <v>1107.1969999999999</v>
      </c>
      <c r="AA218" s="71">
        <f t="shared" si="163"/>
        <v>619.428</v>
      </c>
      <c r="AB218" s="71">
        <f t="shared" si="164"/>
        <v>7494.1559999999999</v>
      </c>
    </row>
    <row r="219" spans="1:28" x14ac:dyDescent="0.2">
      <c r="A219" s="25">
        <v>175</v>
      </c>
      <c r="B219" s="162">
        <v>4301</v>
      </c>
      <c r="C219" s="163">
        <v>0</v>
      </c>
      <c r="D219" s="17">
        <v>4301000000</v>
      </c>
      <c r="E219" s="37" t="s">
        <v>228</v>
      </c>
      <c r="F219" s="38">
        <f t="shared" si="101"/>
        <v>8144.5460000000003</v>
      </c>
      <c r="G219" s="18"/>
      <c r="H219" s="18"/>
      <c r="I219" s="18"/>
      <c r="J219" s="19"/>
      <c r="K219" s="66"/>
      <c r="L219" s="162">
        <v>150</v>
      </c>
      <c r="M219" s="162">
        <f t="shared" si="121"/>
        <v>146</v>
      </c>
      <c r="N219" s="162">
        <v>39</v>
      </c>
      <c r="O219" s="162">
        <v>2.2000000000000002</v>
      </c>
      <c r="P219" s="162">
        <v>200</v>
      </c>
      <c r="Q219" s="162">
        <v>50</v>
      </c>
      <c r="R219" s="162">
        <v>170</v>
      </c>
      <c r="S219" s="162">
        <v>60</v>
      </c>
      <c r="T219" s="20">
        <f t="shared" si="122"/>
        <v>2.2999999999999998</v>
      </c>
      <c r="U219" s="71">
        <f t="shared" si="157"/>
        <v>1808.94</v>
      </c>
      <c r="V219" s="71">
        <f t="shared" si="158"/>
        <v>837.13499999999999</v>
      </c>
      <c r="W219" s="71">
        <f t="shared" si="159"/>
        <v>511.07100000000003</v>
      </c>
      <c r="X219" s="71">
        <f t="shared" si="160"/>
        <v>1836.1000000000001</v>
      </c>
      <c r="Y219" s="71">
        <f t="shared" si="161"/>
        <v>774.28499999999997</v>
      </c>
      <c r="Z219" s="71">
        <f t="shared" si="162"/>
        <v>1447.873</v>
      </c>
      <c r="AA219" s="71">
        <f t="shared" si="163"/>
        <v>929.14199999999994</v>
      </c>
      <c r="AB219" s="71">
        <f t="shared" si="164"/>
        <v>8144.5460000000003</v>
      </c>
    </row>
    <row r="220" spans="1:28" x14ac:dyDescent="0.2">
      <c r="A220" s="25">
        <v>176</v>
      </c>
      <c r="B220" s="162"/>
      <c r="C220" s="163"/>
      <c r="D220" s="138">
        <v>4301040010</v>
      </c>
      <c r="E220" s="18" t="s">
        <v>229</v>
      </c>
      <c r="F220" s="29">
        <f t="shared" si="101"/>
        <v>8144.5460000000003</v>
      </c>
      <c r="G220" s="18" t="s">
        <v>21</v>
      </c>
      <c r="H220" s="18">
        <v>30</v>
      </c>
      <c r="I220" s="18"/>
      <c r="J220" s="19">
        <v>2</v>
      </c>
      <c r="K220" s="66"/>
      <c r="L220" s="162">
        <v>150</v>
      </c>
      <c r="M220" s="162">
        <f t="shared" si="121"/>
        <v>146</v>
      </c>
      <c r="N220" s="162">
        <v>39</v>
      </c>
      <c r="O220" s="162">
        <v>2.2000000000000002</v>
      </c>
      <c r="P220" s="162">
        <v>200</v>
      </c>
      <c r="Q220" s="162">
        <v>50</v>
      </c>
      <c r="R220" s="162">
        <v>170</v>
      </c>
      <c r="S220" s="162">
        <v>60</v>
      </c>
      <c r="T220" s="20">
        <f t="shared" si="122"/>
        <v>2.2999999999999998</v>
      </c>
      <c r="U220" s="71">
        <f t="shared" si="157"/>
        <v>1808.94</v>
      </c>
      <c r="V220" s="71">
        <f t="shared" si="158"/>
        <v>837.13499999999999</v>
      </c>
      <c r="W220" s="71">
        <f t="shared" si="159"/>
        <v>511.07100000000003</v>
      </c>
      <c r="X220" s="71">
        <f t="shared" si="160"/>
        <v>1836.1000000000001</v>
      </c>
      <c r="Y220" s="71">
        <f t="shared" si="161"/>
        <v>774.28499999999997</v>
      </c>
      <c r="Z220" s="71">
        <f t="shared" si="162"/>
        <v>1447.873</v>
      </c>
      <c r="AA220" s="71">
        <f t="shared" si="163"/>
        <v>929.14199999999994</v>
      </c>
      <c r="AB220" s="71">
        <f t="shared" si="164"/>
        <v>8144.5460000000003</v>
      </c>
    </row>
    <row r="221" spans="1:28" x14ac:dyDescent="0.2">
      <c r="A221" s="25">
        <v>177</v>
      </c>
      <c r="B221" s="162">
        <v>4302</v>
      </c>
      <c r="C221" s="163">
        <v>0</v>
      </c>
      <c r="D221" s="17">
        <v>4302000000</v>
      </c>
      <c r="E221" s="37" t="s">
        <v>230</v>
      </c>
      <c r="F221" s="38">
        <f t="shared" si="101"/>
        <v>8144.5460000000003</v>
      </c>
      <c r="G221" s="18"/>
      <c r="H221" s="18"/>
      <c r="I221" s="18"/>
      <c r="J221" s="19"/>
      <c r="K221" s="66"/>
      <c r="L221" s="162">
        <v>150</v>
      </c>
      <c r="M221" s="162">
        <f t="shared" si="121"/>
        <v>146</v>
      </c>
      <c r="N221" s="162">
        <v>39</v>
      </c>
      <c r="O221" s="162">
        <v>2.2000000000000002</v>
      </c>
      <c r="P221" s="162">
        <v>200</v>
      </c>
      <c r="Q221" s="162">
        <v>50</v>
      </c>
      <c r="R221" s="162">
        <v>170</v>
      </c>
      <c r="S221" s="162">
        <v>60</v>
      </c>
      <c r="T221" s="20">
        <f t="shared" si="122"/>
        <v>2.2999999999999998</v>
      </c>
      <c r="U221" s="71">
        <f t="shared" si="157"/>
        <v>1808.94</v>
      </c>
      <c r="V221" s="71">
        <f t="shared" si="158"/>
        <v>837.13499999999999</v>
      </c>
      <c r="W221" s="71">
        <f t="shared" si="159"/>
        <v>511.07100000000003</v>
      </c>
      <c r="X221" s="71">
        <f t="shared" si="160"/>
        <v>1836.1000000000001</v>
      </c>
      <c r="Y221" s="71">
        <f t="shared" si="161"/>
        <v>774.28499999999997</v>
      </c>
      <c r="Z221" s="71">
        <f t="shared" si="162"/>
        <v>1447.873</v>
      </c>
      <c r="AA221" s="71">
        <f t="shared" si="163"/>
        <v>929.14199999999994</v>
      </c>
      <c r="AB221" s="71">
        <f t="shared" si="164"/>
        <v>8144.5460000000003</v>
      </c>
    </row>
    <row r="222" spans="1:28" x14ac:dyDescent="0.2">
      <c r="A222" s="25">
        <v>178</v>
      </c>
      <c r="B222" s="162"/>
      <c r="C222" s="163"/>
      <c r="D222" s="138">
        <v>4302120010</v>
      </c>
      <c r="E222" s="69" t="s">
        <v>231</v>
      </c>
      <c r="F222" s="139">
        <f t="shared" si="101"/>
        <v>8144.5460000000003</v>
      </c>
      <c r="G222" s="18" t="s">
        <v>4</v>
      </c>
      <c r="H222" s="18">
        <v>25</v>
      </c>
      <c r="I222" s="18"/>
      <c r="J222" s="19">
        <v>1</v>
      </c>
      <c r="K222" s="66"/>
      <c r="L222" s="162">
        <v>150</v>
      </c>
      <c r="M222" s="162">
        <f t="shared" si="121"/>
        <v>146</v>
      </c>
      <c r="N222" s="162">
        <v>39</v>
      </c>
      <c r="O222" s="162">
        <v>2.2000000000000002</v>
      </c>
      <c r="P222" s="162">
        <v>200</v>
      </c>
      <c r="Q222" s="162">
        <v>50</v>
      </c>
      <c r="R222" s="162">
        <v>170</v>
      </c>
      <c r="S222" s="162">
        <v>60</v>
      </c>
      <c r="T222" s="20">
        <f t="shared" si="122"/>
        <v>2.2999999999999998</v>
      </c>
      <c r="U222" s="71">
        <f t="shared" si="157"/>
        <v>1808.94</v>
      </c>
      <c r="V222" s="71">
        <f t="shared" si="158"/>
        <v>837.13499999999999</v>
      </c>
      <c r="W222" s="71">
        <f t="shared" si="159"/>
        <v>511.07100000000003</v>
      </c>
      <c r="X222" s="71">
        <f t="shared" si="160"/>
        <v>1836.1000000000001</v>
      </c>
      <c r="Y222" s="71">
        <f t="shared" si="161"/>
        <v>774.28499999999997</v>
      </c>
      <c r="Z222" s="71">
        <f t="shared" si="162"/>
        <v>1447.873</v>
      </c>
      <c r="AA222" s="71">
        <f t="shared" si="163"/>
        <v>929.14199999999994</v>
      </c>
      <c r="AB222" s="71">
        <f t="shared" si="164"/>
        <v>8144.5460000000003</v>
      </c>
    </row>
    <row r="223" spans="1:28" x14ac:dyDescent="0.2">
      <c r="A223" s="25">
        <v>178</v>
      </c>
      <c r="B223" s="162"/>
      <c r="C223" s="163"/>
      <c r="D223" s="138">
        <v>4302400010</v>
      </c>
      <c r="E223" s="69" t="s">
        <v>349</v>
      </c>
      <c r="F223" s="139">
        <f>AB223</f>
        <v>8144.5460000000003</v>
      </c>
      <c r="G223" s="18" t="s">
        <v>4</v>
      </c>
      <c r="H223" s="18">
        <v>25</v>
      </c>
      <c r="I223" s="18"/>
      <c r="J223" s="19">
        <v>1</v>
      </c>
      <c r="K223" s="66">
        <v>1</v>
      </c>
      <c r="L223" s="162">
        <v>150</v>
      </c>
      <c r="M223" s="162">
        <f t="shared" si="121"/>
        <v>146</v>
      </c>
      <c r="N223" s="162">
        <v>39</v>
      </c>
      <c r="O223" s="162">
        <v>2.2000000000000002</v>
      </c>
      <c r="P223" s="162">
        <v>200</v>
      </c>
      <c r="Q223" s="162">
        <v>50</v>
      </c>
      <c r="R223" s="162">
        <v>170</v>
      </c>
      <c r="S223" s="162">
        <v>60</v>
      </c>
      <c r="T223" s="20">
        <f>(R223+S223)/100</f>
        <v>2.2999999999999998</v>
      </c>
      <c r="U223" s="71">
        <f>L223*M223*$E$3</f>
        <v>1808.94</v>
      </c>
      <c r="V223" s="71">
        <f>L223*N223*$E$4</f>
        <v>837.13499999999999</v>
      </c>
      <c r="W223" s="71">
        <f>O223*$E$5*L223</f>
        <v>511.07100000000003</v>
      </c>
      <c r="X223" s="71">
        <f>P223*$E$6</f>
        <v>1836.1000000000001</v>
      </c>
      <c r="Y223" s="71">
        <f>Q223*$E$9</f>
        <v>774.28499999999997</v>
      </c>
      <c r="Z223" s="71">
        <f>R223*$E$7</f>
        <v>1447.873</v>
      </c>
      <c r="AA223" s="71">
        <f>S223*$E$8</f>
        <v>929.14199999999994</v>
      </c>
      <c r="AB223" s="71">
        <f>SUM(U223:AA223)</f>
        <v>8144.5460000000003</v>
      </c>
    </row>
    <row r="224" spans="1:28" x14ac:dyDescent="0.2">
      <c r="A224" s="25">
        <v>179</v>
      </c>
      <c r="B224" s="162"/>
      <c r="C224" s="163"/>
      <c r="D224" s="26">
        <v>4302126010</v>
      </c>
      <c r="E224" s="18" t="s">
        <v>232</v>
      </c>
      <c r="F224" s="29">
        <f t="shared" si="101"/>
        <v>8144.5460000000003</v>
      </c>
      <c r="G224" s="18" t="s">
        <v>4</v>
      </c>
      <c r="H224" s="18">
        <v>25</v>
      </c>
      <c r="I224" s="18"/>
      <c r="J224" s="19">
        <v>1</v>
      </c>
      <c r="K224" s="66"/>
      <c r="L224" s="162">
        <v>150</v>
      </c>
      <c r="M224" s="162">
        <f t="shared" si="121"/>
        <v>146</v>
      </c>
      <c r="N224" s="162">
        <v>39</v>
      </c>
      <c r="O224" s="162">
        <v>2.2000000000000002</v>
      </c>
      <c r="P224" s="162">
        <v>200</v>
      </c>
      <c r="Q224" s="162">
        <v>50</v>
      </c>
      <c r="R224" s="162">
        <v>170</v>
      </c>
      <c r="S224" s="162">
        <v>60</v>
      </c>
      <c r="T224" s="20">
        <f t="shared" si="122"/>
        <v>2.2999999999999998</v>
      </c>
      <c r="U224" s="71">
        <f t="shared" si="157"/>
        <v>1808.94</v>
      </c>
      <c r="V224" s="71">
        <f t="shared" si="158"/>
        <v>837.13499999999999</v>
      </c>
      <c r="W224" s="71">
        <f t="shared" si="159"/>
        <v>511.07100000000003</v>
      </c>
      <c r="X224" s="71">
        <f t="shared" si="160"/>
        <v>1836.1000000000001</v>
      </c>
      <c r="Y224" s="71">
        <f t="shared" si="161"/>
        <v>774.28499999999997</v>
      </c>
      <c r="Z224" s="71">
        <f t="shared" si="162"/>
        <v>1447.873</v>
      </c>
      <c r="AA224" s="71">
        <f t="shared" si="163"/>
        <v>929.14199999999994</v>
      </c>
      <c r="AB224" s="71">
        <f t="shared" si="164"/>
        <v>8144.5460000000003</v>
      </c>
    </row>
    <row r="225" spans="1:28" x14ac:dyDescent="0.2">
      <c r="A225" s="25">
        <v>180</v>
      </c>
      <c r="B225" s="162"/>
      <c r="C225" s="163"/>
      <c r="D225" s="138">
        <v>4302130010</v>
      </c>
      <c r="E225" s="69" t="s">
        <v>233</v>
      </c>
      <c r="F225" s="139">
        <f t="shared" si="101"/>
        <v>8144.5460000000003</v>
      </c>
      <c r="G225" s="18" t="s">
        <v>4</v>
      </c>
      <c r="H225" s="18">
        <v>25</v>
      </c>
      <c r="I225" s="18"/>
      <c r="J225" s="19">
        <v>1</v>
      </c>
      <c r="K225" s="66"/>
      <c r="L225" s="162">
        <v>150</v>
      </c>
      <c r="M225" s="162">
        <f t="shared" si="121"/>
        <v>146</v>
      </c>
      <c r="N225" s="162">
        <v>39</v>
      </c>
      <c r="O225" s="162">
        <v>2.2000000000000002</v>
      </c>
      <c r="P225" s="162">
        <v>200</v>
      </c>
      <c r="Q225" s="162">
        <v>50</v>
      </c>
      <c r="R225" s="162">
        <v>170</v>
      </c>
      <c r="S225" s="162">
        <v>60</v>
      </c>
      <c r="T225" s="20">
        <f t="shared" si="122"/>
        <v>2.2999999999999998</v>
      </c>
      <c r="U225" s="71">
        <f t="shared" si="157"/>
        <v>1808.94</v>
      </c>
      <c r="V225" s="71">
        <f t="shared" si="158"/>
        <v>837.13499999999999</v>
      </c>
      <c r="W225" s="71">
        <f t="shared" si="159"/>
        <v>511.07100000000003</v>
      </c>
      <c r="X225" s="71">
        <f t="shared" si="160"/>
        <v>1836.1000000000001</v>
      </c>
      <c r="Y225" s="71">
        <f t="shared" si="161"/>
        <v>774.28499999999997</v>
      </c>
      <c r="Z225" s="71">
        <f t="shared" si="162"/>
        <v>1447.873</v>
      </c>
      <c r="AA225" s="71">
        <f t="shared" si="163"/>
        <v>929.14199999999994</v>
      </c>
      <c r="AB225" s="71">
        <f t="shared" si="164"/>
        <v>8144.5460000000003</v>
      </c>
    </row>
    <row r="226" spans="1:28" x14ac:dyDescent="0.2">
      <c r="A226" s="25">
        <v>181</v>
      </c>
      <c r="B226" s="162"/>
      <c r="C226" s="163"/>
      <c r="D226" s="138">
        <v>4302160010</v>
      </c>
      <c r="E226" s="69" t="s">
        <v>234</v>
      </c>
      <c r="F226" s="139">
        <f t="shared" si="101"/>
        <v>8144.5460000000003</v>
      </c>
      <c r="G226" s="18" t="s">
        <v>7</v>
      </c>
      <c r="H226" s="18">
        <v>32</v>
      </c>
      <c r="I226" s="18"/>
      <c r="J226" s="19">
        <v>3</v>
      </c>
      <c r="K226" s="66"/>
      <c r="L226" s="162">
        <v>150</v>
      </c>
      <c r="M226" s="162">
        <f t="shared" si="121"/>
        <v>146</v>
      </c>
      <c r="N226" s="162">
        <v>39</v>
      </c>
      <c r="O226" s="162">
        <v>2.2000000000000002</v>
      </c>
      <c r="P226" s="162">
        <v>200</v>
      </c>
      <c r="Q226" s="162">
        <v>50</v>
      </c>
      <c r="R226" s="162">
        <v>170</v>
      </c>
      <c r="S226" s="162">
        <v>60</v>
      </c>
      <c r="T226" s="20">
        <f t="shared" si="122"/>
        <v>2.2999999999999998</v>
      </c>
      <c r="U226" s="71">
        <f t="shared" si="157"/>
        <v>1808.94</v>
      </c>
      <c r="V226" s="71">
        <f t="shared" si="158"/>
        <v>837.13499999999999</v>
      </c>
      <c r="W226" s="71">
        <f t="shared" si="159"/>
        <v>511.07100000000003</v>
      </c>
      <c r="X226" s="71">
        <f t="shared" si="160"/>
        <v>1836.1000000000001</v>
      </c>
      <c r="Y226" s="71">
        <f t="shared" si="161"/>
        <v>774.28499999999997</v>
      </c>
      <c r="Z226" s="71">
        <f t="shared" si="162"/>
        <v>1447.873</v>
      </c>
      <c r="AA226" s="71">
        <f t="shared" si="163"/>
        <v>929.14199999999994</v>
      </c>
      <c r="AB226" s="71">
        <f t="shared" si="164"/>
        <v>8144.5460000000003</v>
      </c>
    </row>
    <row r="227" spans="1:28" x14ac:dyDescent="0.2">
      <c r="A227" s="25">
        <v>182</v>
      </c>
      <c r="B227" s="162"/>
      <c r="C227" s="163"/>
      <c r="D227" s="138">
        <v>4302180010</v>
      </c>
      <c r="E227" s="69" t="s">
        <v>234</v>
      </c>
      <c r="F227" s="139">
        <f t="shared" si="101"/>
        <v>8144.5460000000003</v>
      </c>
      <c r="G227" s="18" t="s">
        <v>7</v>
      </c>
      <c r="H227" s="18">
        <v>32</v>
      </c>
      <c r="I227" s="18"/>
      <c r="J227" s="19">
        <v>3</v>
      </c>
      <c r="K227" s="66"/>
      <c r="L227" s="162">
        <v>150</v>
      </c>
      <c r="M227" s="162">
        <f t="shared" si="121"/>
        <v>146</v>
      </c>
      <c r="N227" s="162">
        <v>39</v>
      </c>
      <c r="O227" s="162">
        <v>2.2000000000000002</v>
      </c>
      <c r="P227" s="162">
        <v>200</v>
      </c>
      <c r="Q227" s="162">
        <v>50</v>
      </c>
      <c r="R227" s="162">
        <v>170</v>
      </c>
      <c r="S227" s="162">
        <v>60</v>
      </c>
      <c r="T227" s="20">
        <f t="shared" si="122"/>
        <v>2.2999999999999998</v>
      </c>
      <c r="U227" s="71">
        <f t="shared" si="157"/>
        <v>1808.94</v>
      </c>
      <c r="V227" s="71">
        <f t="shared" si="158"/>
        <v>837.13499999999999</v>
      </c>
      <c r="W227" s="71">
        <f t="shared" si="159"/>
        <v>511.07100000000003</v>
      </c>
      <c r="X227" s="71">
        <f t="shared" si="160"/>
        <v>1836.1000000000001</v>
      </c>
      <c r="Y227" s="71">
        <f t="shared" si="161"/>
        <v>774.28499999999997</v>
      </c>
      <c r="Z227" s="71">
        <f t="shared" si="162"/>
        <v>1447.873</v>
      </c>
      <c r="AA227" s="71">
        <f t="shared" si="163"/>
        <v>929.14199999999994</v>
      </c>
      <c r="AB227" s="71">
        <f t="shared" si="164"/>
        <v>8144.5460000000003</v>
      </c>
    </row>
    <row r="228" spans="1:28" x14ac:dyDescent="0.2">
      <c r="A228" s="25">
        <v>183</v>
      </c>
      <c r="B228" s="162"/>
      <c r="C228" s="163"/>
      <c r="D228" s="138">
        <v>4302180014</v>
      </c>
      <c r="E228" s="69" t="s">
        <v>235</v>
      </c>
      <c r="F228" s="139">
        <f t="shared" si="101"/>
        <v>8144.5460000000003</v>
      </c>
      <c r="G228" s="18" t="s">
        <v>27</v>
      </c>
      <c r="H228" s="18">
        <v>32</v>
      </c>
      <c r="I228" s="18"/>
      <c r="J228" s="19">
        <v>4</v>
      </c>
      <c r="K228" s="66"/>
      <c r="L228" s="162">
        <v>150</v>
      </c>
      <c r="M228" s="162">
        <f t="shared" si="121"/>
        <v>146</v>
      </c>
      <c r="N228" s="162">
        <v>39</v>
      </c>
      <c r="O228" s="162">
        <v>2.2000000000000002</v>
      </c>
      <c r="P228" s="162">
        <v>200</v>
      </c>
      <c r="Q228" s="162">
        <v>50</v>
      </c>
      <c r="R228" s="162">
        <v>170</v>
      </c>
      <c r="S228" s="162">
        <v>60</v>
      </c>
      <c r="T228" s="20">
        <f t="shared" si="122"/>
        <v>2.2999999999999998</v>
      </c>
      <c r="U228" s="71">
        <f t="shared" si="157"/>
        <v>1808.94</v>
      </c>
      <c r="V228" s="71">
        <f t="shared" si="158"/>
        <v>837.13499999999999</v>
      </c>
      <c r="W228" s="71">
        <f t="shared" si="159"/>
        <v>511.07100000000003</v>
      </c>
      <c r="X228" s="71">
        <f t="shared" si="160"/>
        <v>1836.1000000000001</v>
      </c>
      <c r="Y228" s="71">
        <f t="shared" si="161"/>
        <v>774.28499999999997</v>
      </c>
      <c r="Z228" s="71">
        <f t="shared" si="162"/>
        <v>1447.873</v>
      </c>
      <c r="AA228" s="71">
        <f t="shared" si="163"/>
        <v>929.14199999999994</v>
      </c>
      <c r="AB228" s="71">
        <f t="shared" si="164"/>
        <v>8144.5460000000003</v>
      </c>
    </row>
    <row r="229" spans="1:28" x14ac:dyDescent="0.2">
      <c r="A229" s="25">
        <v>183</v>
      </c>
      <c r="B229" s="162"/>
      <c r="C229" s="163"/>
      <c r="D229" s="138">
        <v>4302340014</v>
      </c>
      <c r="E229" s="69" t="s">
        <v>378</v>
      </c>
      <c r="F229" s="139">
        <f>AB229</f>
        <v>8144.5460000000003</v>
      </c>
      <c r="G229" s="18" t="s">
        <v>27</v>
      </c>
      <c r="H229" s="18">
        <v>32</v>
      </c>
      <c r="I229" s="18"/>
      <c r="J229" s="19">
        <v>4</v>
      </c>
      <c r="K229" s="66">
        <v>1</v>
      </c>
      <c r="L229" s="162">
        <v>150</v>
      </c>
      <c r="M229" s="162">
        <f t="shared" si="121"/>
        <v>146</v>
      </c>
      <c r="N229" s="162">
        <v>39</v>
      </c>
      <c r="O229" s="162">
        <v>2.2000000000000002</v>
      </c>
      <c r="P229" s="162">
        <v>200</v>
      </c>
      <c r="Q229" s="162">
        <v>50</v>
      </c>
      <c r="R229" s="162">
        <v>170</v>
      </c>
      <c r="S229" s="162">
        <v>60</v>
      </c>
      <c r="T229" s="20">
        <f>(R229+S229)/100</f>
        <v>2.2999999999999998</v>
      </c>
      <c r="U229" s="71">
        <f>L229*M229*$E$3</f>
        <v>1808.94</v>
      </c>
      <c r="V229" s="71">
        <f>L229*N229*$E$4</f>
        <v>837.13499999999999</v>
      </c>
      <c r="W229" s="71">
        <f>O229*$E$5*L229</f>
        <v>511.07100000000003</v>
      </c>
      <c r="X229" s="71">
        <f>P229*$E$6</f>
        <v>1836.1000000000001</v>
      </c>
      <c r="Y229" s="71">
        <f>Q229*$E$9</f>
        <v>774.28499999999997</v>
      </c>
      <c r="Z229" s="71">
        <f>R229*$E$7</f>
        <v>1447.873</v>
      </c>
      <c r="AA229" s="71">
        <f>S229*$E$8</f>
        <v>929.14199999999994</v>
      </c>
      <c r="AB229" s="71">
        <f>SUM(U229:AA229)</f>
        <v>8144.5460000000003</v>
      </c>
    </row>
    <row r="230" spans="1:28" x14ac:dyDescent="0.2">
      <c r="A230" s="25">
        <v>184</v>
      </c>
      <c r="B230" s="162"/>
      <c r="C230" s="163"/>
      <c r="D230" s="26">
        <v>4302166010</v>
      </c>
      <c r="E230" s="18" t="s">
        <v>236</v>
      </c>
      <c r="F230" s="29">
        <f t="shared" si="101"/>
        <v>8144.5460000000003</v>
      </c>
      <c r="G230" s="18" t="s">
        <v>7</v>
      </c>
      <c r="H230" s="18">
        <v>32</v>
      </c>
      <c r="I230" s="18"/>
      <c r="J230" s="19">
        <v>3</v>
      </c>
      <c r="K230" s="66"/>
      <c r="L230" s="162">
        <v>150</v>
      </c>
      <c r="M230" s="162">
        <f t="shared" si="121"/>
        <v>146</v>
      </c>
      <c r="N230" s="162">
        <v>39</v>
      </c>
      <c r="O230" s="162">
        <v>2.2000000000000002</v>
      </c>
      <c r="P230" s="162">
        <v>200</v>
      </c>
      <c r="Q230" s="162">
        <v>50</v>
      </c>
      <c r="R230" s="162">
        <v>170</v>
      </c>
      <c r="S230" s="162">
        <v>60</v>
      </c>
      <c r="T230" s="20">
        <f t="shared" si="122"/>
        <v>2.2999999999999998</v>
      </c>
      <c r="U230" s="71">
        <f t="shared" si="157"/>
        <v>1808.94</v>
      </c>
      <c r="V230" s="71">
        <f t="shared" si="158"/>
        <v>837.13499999999999</v>
      </c>
      <c r="W230" s="71">
        <f t="shared" si="159"/>
        <v>511.07100000000003</v>
      </c>
      <c r="X230" s="71">
        <f t="shared" si="160"/>
        <v>1836.1000000000001</v>
      </c>
      <c r="Y230" s="71">
        <f t="shared" si="161"/>
        <v>774.28499999999997</v>
      </c>
      <c r="Z230" s="71">
        <f t="shared" si="162"/>
        <v>1447.873</v>
      </c>
      <c r="AA230" s="71">
        <f t="shared" si="163"/>
        <v>929.14199999999994</v>
      </c>
      <c r="AB230" s="71">
        <f t="shared" si="164"/>
        <v>8144.5460000000003</v>
      </c>
    </row>
    <row r="231" spans="1:28" x14ac:dyDescent="0.2">
      <c r="A231" s="25">
        <v>185</v>
      </c>
      <c r="B231" s="162"/>
      <c r="C231" s="163"/>
      <c r="D231" s="26">
        <v>4302186010</v>
      </c>
      <c r="E231" s="18" t="s">
        <v>236</v>
      </c>
      <c r="F231" s="29">
        <f t="shared" si="101"/>
        <v>8144.5460000000003</v>
      </c>
      <c r="G231" s="18" t="s">
        <v>7</v>
      </c>
      <c r="H231" s="18">
        <v>32</v>
      </c>
      <c r="I231" s="18"/>
      <c r="J231" s="19">
        <v>3</v>
      </c>
      <c r="K231" s="66"/>
      <c r="L231" s="162">
        <v>150</v>
      </c>
      <c r="M231" s="162">
        <f t="shared" si="121"/>
        <v>146</v>
      </c>
      <c r="N231" s="162">
        <v>39</v>
      </c>
      <c r="O231" s="162">
        <v>2.2000000000000002</v>
      </c>
      <c r="P231" s="162">
        <v>200</v>
      </c>
      <c r="Q231" s="162">
        <v>50</v>
      </c>
      <c r="R231" s="162">
        <v>170</v>
      </c>
      <c r="S231" s="162">
        <v>60</v>
      </c>
      <c r="T231" s="20">
        <f t="shared" si="122"/>
        <v>2.2999999999999998</v>
      </c>
      <c r="U231" s="71">
        <f t="shared" si="157"/>
        <v>1808.94</v>
      </c>
      <c r="V231" s="71">
        <f t="shared" si="158"/>
        <v>837.13499999999999</v>
      </c>
      <c r="W231" s="71">
        <f t="shared" si="159"/>
        <v>511.07100000000003</v>
      </c>
      <c r="X231" s="71">
        <f t="shared" si="160"/>
        <v>1836.1000000000001</v>
      </c>
      <c r="Y231" s="71">
        <f t="shared" si="161"/>
        <v>774.28499999999997</v>
      </c>
      <c r="Z231" s="71">
        <f t="shared" si="162"/>
        <v>1447.873</v>
      </c>
      <c r="AA231" s="71">
        <f t="shared" si="163"/>
        <v>929.14199999999994</v>
      </c>
      <c r="AB231" s="71">
        <f t="shared" si="164"/>
        <v>8144.5460000000003</v>
      </c>
    </row>
    <row r="232" spans="1:28" x14ac:dyDescent="0.2">
      <c r="A232" s="25">
        <v>186</v>
      </c>
      <c r="B232" s="162"/>
      <c r="C232" s="163"/>
      <c r="D232" s="26">
        <v>4302186014</v>
      </c>
      <c r="E232" s="18" t="s">
        <v>237</v>
      </c>
      <c r="F232" s="29">
        <f t="shared" si="101"/>
        <v>8144.5460000000003</v>
      </c>
      <c r="G232" s="18" t="s">
        <v>27</v>
      </c>
      <c r="H232" s="18">
        <v>32</v>
      </c>
      <c r="I232" s="18"/>
      <c r="J232" s="19">
        <v>4</v>
      </c>
      <c r="K232" s="66"/>
      <c r="L232" s="162">
        <v>150</v>
      </c>
      <c r="M232" s="162">
        <f t="shared" si="121"/>
        <v>146</v>
      </c>
      <c r="N232" s="162">
        <v>39</v>
      </c>
      <c r="O232" s="162">
        <v>2.2000000000000002</v>
      </c>
      <c r="P232" s="162">
        <v>200</v>
      </c>
      <c r="Q232" s="162">
        <v>50</v>
      </c>
      <c r="R232" s="162">
        <v>170</v>
      </c>
      <c r="S232" s="162">
        <v>60</v>
      </c>
      <c r="T232" s="20">
        <f t="shared" si="122"/>
        <v>2.2999999999999998</v>
      </c>
      <c r="U232" s="71">
        <f t="shared" si="157"/>
        <v>1808.94</v>
      </c>
      <c r="V232" s="71">
        <f t="shared" si="158"/>
        <v>837.13499999999999</v>
      </c>
      <c r="W232" s="71">
        <f t="shared" si="159"/>
        <v>511.07100000000003</v>
      </c>
      <c r="X232" s="71">
        <f t="shared" si="160"/>
        <v>1836.1000000000001</v>
      </c>
      <c r="Y232" s="71">
        <f t="shared" si="161"/>
        <v>774.28499999999997</v>
      </c>
      <c r="Z232" s="71">
        <f t="shared" si="162"/>
        <v>1447.873</v>
      </c>
      <c r="AA232" s="71">
        <f t="shared" si="163"/>
        <v>929.14199999999994</v>
      </c>
      <c r="AB232" s="71">
        <f t="shared" si="164"/>
        <v>8144.5460000000003</v>
      </c>
    </row>
    <row r="233" spans="1:28" x14ac:dyDescent="0.2">
      <c r="A233" s="25">
        <v>187</v>
      </c>
      <c r="B233" s="162"/>
      <c r="C233" s="163"/>
      <c r="D233" s="26">
        <v>4302169010</v>
      </c>
      <c r="E233" s="18" t="s">
        <v>238</v>
      </c>
      <c r="F233" s="29">
        <f t="shared" si="101"/>
        <v>8144.5460000000003</v>
      </c>
      <c r="G233" s="18" t="s">
        <v>7</v>
      </c>
      <c r="H233" s="18"/>
      <c r="I233" s="18"/>
      <c r="J233" s="19"/>
      <c r="K233" s="66"/>
      <c r="L233" s="162">
        <v>150</v>
      </c>
      <c r="M233" s="162">
        <f t="shared" si="121"/>
        <v>146</v>
      </c>
      <c r="N233" s="162">
        <v>39</v>
      </c>
      <c r="O233" s="162">
        <v>2.2000000000000002</v>
      </c>
      <c r="P233" s="162">
        <v>200</v>
      </c>
      <c r="Q233" s="162">
        <v>50</v>
      </c>
      <c r="R233" s="162">
        <v>170</v>
      </c>
      <c r="S233" s="162">
        <v>60</v>
      </c>
      <c r="T233" s="20">
        <f t="shared" si="122"/>
        <v>2.2999999999999998</v>
      </c>
      <c r="U233" s="71">
        <f t="shared" si="157"/>
        <v>1808.94</v>
      </c>
      <c r="V233" s="71">
        <f t="shared" si="158"/>
        <v>837.13499999999999</v>
      </c>
      <c r="W233" s="71">
        <f t="shared" si="159"/>
        <v>511.07100000000003</v>
      </c>
      <c r="X233" s="71">
        <f t="shared" si="160"/>
        <v>1836.1000000000001</v>
      </c>
      <c r="Y233" s="71">
        <f t="shared" si="161"/>
        <v>774.28499999999997</v>
      </c>
      <c r="Z233" s="71">
        <f t="shared" si="162"/>
        <v>1447.873</v>
      </c>
      <c r="AA233" s="71">
        <f t="shared" si="163"/>
        <v>929.14199999999994</v>
      </c>
      <c r="AB233" s="71">
        <f t="shared" si="164"/>
        <v>8144.5460000000003</v>
      </c>
    </row>
    <row r="234" spans="1:28" x14ac:dyDescent="0.2">
      <c r="A234" s="25">
        <v>188</v>
      </c>
      <c r="B234" s="162"/>
      <c r="C234" s="163"/>
      <c r="D234" s="26">
        <v>4302189010</v>
      </c>
      <c r="E234" s="18" t="s">
        <v>238</v>
      </c>
      <c r="F234" s="29">
        <f t="shared" si="101"/>
        <v>8144.5460000000003</v>
      </c>
      <c r="G234" s="18" t="s">
        <v>7</v>
      </c>
      <c r="H234" s="18"/>
      <c r="I234" s="18"/>
      <c r="J234" s="19"/>
      <c r="K234" s="66"/>
      <c r="L234" s="162">
        <v>150</v>
      </c>
      <c r="M234" s="162">
        <f t="shared" si="121"/>
        <v>146</v>
      </c>
      <c r="N234" s="162">
        <v>39</v>
      </c>
      <c r="O234" s="162">
        <v>2.2000000000000002</v>
      </c>
      <c r="P234" s="162">
        <v>200</v>
      </c>
      <c r="Q234" s="162">
        <v>50</v>
      </c>
      <c r="R234" s="162">
        <v>170</v>
      </c>
      <c r="S234" s="162">
        <v>60</v>
      </c>
      <c r="T234" s="20">
        <f t="shared" si="122"/>
        <v>2.2999999999999998</v>
      </c>
      <c r="U234" s="71">
        <f t="shared" si="157"/>
        <v>1808.94</v>
      </c>
      <c r="V234" s="71">
        <f t="shared" si="158"/>
        <v>837.13499999999999</v>
      </c>
      <c r="W234" s="71">
        <f t="shared" si="159"/>
        <v>511.07100000000003</v>
      </c>
      <c r="X234" s="71">
        <f t="shared" si="160"/>
        <v>1836.1000000000001</v>
      </c>
      <c r="Y234" s="71">
        <f t="shared" si="161"/>
        <v>774.28499999999997</v>
      </c>
      <c r="Z234" s="71">
        <f t="shared" si="162"/>
        <v>1447.873</v>
      </c>
      <c r="AA234" s="71">
        <f t="shared" si="163"/>
        <v>929.14199999999994</v>
      </c>
      <c r="AB234" s="71">
        <f t="shared" si="164"/>
        <v>8144.5460000000003</v>
      </c>
    </row>
    <row r="235" spans="1:28" x14ac:dyDescent="0.2">
      <c r="A235" s="25">
        <v>188</v>
      </c>
      <c r="B235" s="162"/>
      <c r="C235" s="163"/>
      <c r="D235" s="26">
        <v>4302459010</v>
      </c>
      <c r="E235" s="18" t="s">
        <v>238</v>
      </c>
      <c r="F235" s="29">
        <f>AB235</f>
        <v>8144.5460000000003</v>
      </c>
      <c r="G235" s="18" t="s">
        <v>7</v>
      </c>
      <c r="H235" s="18"/>
      <c r="I235" s="18"/>
      <c r="J235" s="19"/>
      <c r="K235" s="66">
        <v>1</v>
      </c>
      <c r="L235" s="162">
        <v>150</v>
      </c>
      <c r="M235" s="162">
        <f t="shared" si="121"/>
        <v>146</v>
      </c>
      <c r="N235" s="162">
        <v>39</v>
      </c>
      <c r="O235" s="162">
        <v>2.2000000000000002</v>
      </c>
      <c r="P235" s="162">
        <v>200</v>
      </c>
      <c r="Q235" s="162">
        <v>50</v>
      </c>
      <c r="R235" s="162">
        <v>170</v>
      </c>
      <c r="S235" s="162">
        <v>60</v>
      </c>
      <c r="T235" s="20">
        <f>(R235+S235)/100</f>
        <v>2.2999999999999998</v>
      </c>
      <c r="U235" s="71">
        <f>L235*M235*$E$3</f>
        <v>1808.94</v>
      </c>
      <c r="V235" s="71">
        <f>L235*N235*$E$4</f>
        <v>837.13499999999999</v>
      </c>
      <c r="W235" s="71">
        <f>O235*$E$5*L235</f>
        <v>511.07100000000003</v>
      </c>
      <c r="X235" s="71">
        <f>P235*$E$6</f>
        <v>1836.1000000000001</v>
      </c>
      <c r="Y235" s="71">
        <f>Q235*$E$9</f>
        <v>774.28499999999997</v>
      </c>
      <c r="Z235" s="71">
        <f>R235*$E$7</f>
        <v>1447.873</v>
      </c>
      <c r="AA235" s="71">
        <f>S235*$E$8</f>
        <v>929.14199999999994</v>
      </c>
      <c r="AB235" s="71">
        <f>SUM(U235:AA235)</f>
        <v>8144.5460000000003</v>
      </c>
    </row>
    <row r="236" spans="1:28" x14ac:dyDescent="0.2">
      <c r="A236" s="25">
        <v>189</v>
      </c>
      <c r="B236" s="162"/>
      <c r="C236" s="163"/>
      <c r="D236" s="138">
        <v>4302170010</v>
      </c>
      <c r="E236" s="69" t="s">
        <v>239</v>
      </c>
      <c r="F236" s="139">
        <f t="shared" si="101"/>
        <v>8144.5460000000003</v>
      </c>
      <c r="G236" s="18" t="s">
        <v>25</v>
      </c>
      <c r="H236" s="18">
        <v>30</v>
      </c>
      <c r="I236" s="18"/>
      <c r="J236" s="19">
        <v>7</v>
      </c>
      <c r="K236" s="66"/>
      <c r="L236" s="162">
        <v>150</v>
      </c>
      <c r="M236" s="162">
        <f t="shared" si="121"/>
        <v>146</v>
      </c>
      <c r="N236" s="162">
        <v>39</v>
      </c>
      <c r="O236" s="162">
        <v>2.2000000000000002</v>
      </c>
      <c r="P236" s="162">
        <v>200</v>
      </c>
      <c r="Q236" s="162">
        <v>50</v>
      </c>
      <c r="R236" s="162">
        <v>170</v>
      </c>
      <c r="S236" s="162">
        <v>60</v>
      </c>
      <c r="T236" s="20">
        <f t="shared" si="122"/>
        <v>2.2999999999999998</v>
      </c>
      <c r="U236" s="71">
        <f t="shared" si="157"/>
        <v>1808.94</v>
      </c>
      <c r="V236" s="71">
        <f t="shared" si="158"/>
        <v>837.13499999999999</v>
      </c>
      <c r="W236" s="71">
        <f t="shared" si="159"/>
        <v>511.07100000000003</v>
      </c>
      <c r="X236" s="71">
        <f t="shared" si="160"/>
        <v>1836.1000000000001</v>
      </c>
      <c r="Y236" s="71">
        <f t="shared" si="161"/>
        <v>774.28499999999997</v>
      </c>
      <c r="Z236" s="71">
        <f t="shared" si="162"/>
        <v>1447.873</v>
      </c>
      <c r="AA236" s="71">
        <f t="shared" si="163"/>
        <v>929.14199999999994</v>
      </c>
      <c r="AB236" s="71">
        <f t="shared" si="164"/>
        <v>8144.5460000000003</v>
      </c>
    </row>
    <row r="237" spans="1:28" x14ac:dyDescent="0.2">
      <c r="A237" s="25">
        <v>190</v>
      </c>
      <c r="B237" s="162"/>
      <c r="C237" s="163"/>
      <c r="D237" s="138">
        <v>4302170020</v>
      </c>
      <c r="E237" s="69" t="s">
        <v>240</v>
      </c>
      <c r="F237" s="139">
        <f t="shared" si="101"/>
        <v>8144.5460000000003</v>
      </c>
      <c r="G237" s="18" t="s">
        <v>25</v>
      </c>
      <c r="H237" s="18">
        <v>30</v>
      </c>
      <c r="I237" s="18"/>
      <c r="J237" s="19">
        <v>7</v>
      </c>
      <c r="K237" s="66"/>
      <c r="L237" s="162">
        <v>150</v>
      </c>
      <c r="M237" s="162">
        <f t="shared" si="121"/>
        <v>146</v>
      </c>
      <c r="N237" s="162">
        <v>39</v>
      </c>
      <c r="O237" s="162">
        <v>2.2000000000000002</v>
      </c>
      <c r="P237" s="162">
        <v>200</v>
      </c>
      <c r="Q237" s="162">
        <v>50</v>
      </c>
      <c r="R237" s="162">
        <v>170</v>
      </c>
      <c r="S237" s="162">
        <v>60</v>
      </c>
      <c r="T237" s="20">
        <f t="shared" si="122"/>
        <v>2.2999999999999998</v>
      </c>
      <c r="U237" s="71">
        <f t="shared" si="157"/>
        <v>1808.94</v>
      </c>
      <c r="V237" s="71">
        <f t="shared" si="158"/>
        <v>837.13499999999999</v>
      </c>
      <c r="W237" s="71">
        <f t="shared" si="159"/>
        <v>511.07100000000003</v>
      </c>
      <c r="X237" s="71">
        <f t="shared" si="160"/>
        <v>1836.1000000000001</v>
      </c>
      <c r="Y237" s="71">
        <f t="shared" si="161"/>
        <v>774.28499999999997</v>
      </c>
      <c r="Z237" s="71">
        <f t="shared" si="162"/>
        <v>1447.873</v>
      </c>
      <c r="AA237" s="71">
        <f t="shared" si="163"/>
        <v>929.14199999999994</v>
      </c>
      <c r="AB237" s="71">
        <f t="shared" si="164"/>
        <v>8144.5460000000003</v>
      </c>
    </row>
    <row r="238" spans="1:28" x14ac:dyDescent="0.2">
      <c r="A238" s="25">
        <v>191</v>
      </c>
      <c r="B238" s="162"/>
      <c r="C238" s="163"/>
      <c r="D238" s="138">
        <v>4302170030</v>
      </c>
      <c r="E238" s="69" t="s">
        <v>241</v>
      </c>
      <c r="F238" s="139">
        <f t="shared" si="101"/>
        <v>8144.5460000000003</v>
      </c>
      <c r="G238" s="18" t="s">
        <v>25</v>
      </c>
      <c r="H238" s="18">
        <v>30</v>
      </c>
      <c r="I238" s="18"/>
      <c r="J238" s="19">
        <v>7</v>
      </c>
      <c r="K238" s="66"/>
      <c r="L238" s="162">
        <v>150</v>
      </c>
      <c r="M238" s="162">
        <f t="shared" si="121"/>
        <v>146</v>
      </c>
      <c r="N238" s="162">
        <v>39</v>
      </c>
      <c r="O238" s="162">
        <v>2.2000000000000002</v>
      </c>
      <c r="P238" s="162">
        <v>200</v>
      </c>
      <c r="Q238" s="162">
        <v>50</v>
      </c>
      <c r="R238" s="162">
        <v>170</v>
      </c>
      <c r="S238" s="162">
        <v>60</v>
      </c>
      <c r="T238" s="20">
        <f t="shared" si="122"/>
        <v>2.2999999999999998</v>
      </c>
      <c r="U238" s="71">
        <f t="shared" si="157"/>
        <v>1808.94</v>
      </c>
      <c r="V238" s="71">
        <f t="shared" si="158"/>
        <v>837.13499999999999</v>
      </c>
      <c r="W238" s="71">
        <f t="shared" si="159"/>
        <v>511.07100000000003</v>
      </c>
      <c r="X238" s="71">
        <f t="shared" si="160"/>
        <v>1836.1000000000001</v>
      </c>
      <c r="Y238" s="71">
        <f t="shared" si="161"/>
        <v>774.28499999999997</v>
      </c>
      <c r="Z238" s="71">
        <f t="shared" si="162"/>
        <v>1447.873</v>
      </c>
      <c r="AA238" s="71">
        <f t="shared" si="163"/>
        <v>929.14199999999994</v>
      </c>
      <c r="AB238" s="71">
        <f t="shared" si="164"/>
        <v>8144.5460000000003</v>
      </c>
    </row>
    <row r="239" spans="1:28" x14ac:dyDescent="0.2">
      <c r="A239" s="25">
        <v>192</v>
      </c>
      <c r="B239" s="162"/>
      <c r="C239" s="163"/>
      <c r="D239" s="138">
        <v>4302170040</v>
      </c>
      <c r="E239" s="69" t="s">
        <v>242</v>
      </c>
      <c r="F239" s="139">
        <f t="shared" si="101"/>
        <v>8144.5460000000003</v>
      </c>
      <c r="G239" s="18" t="s">
        <v>25</v>
      </c>
      <c r="H239" s="18">
        <v>30</v>
      </c>
      <c r="I239" s="18"/>
      <c r="J239" s="19">
        <v>7</v>
      </c>
      <c r="K239" s="66"/>
      <c r="L239" s="162">
        <v>150</v>
      </c>
      <c r="M239" s="162">
        <f t="shared" si="121"/>
        <v>146</v>
      </c>
      <c r="N239" s="162">
        <v>39</v>
      </c>
      <c r="O239" s="162">
        <v>2.2000000000000002</v>
      </c>
      <c r="P239" s="162">
        <v>200</v>
      </c>
      <c r="Q239" s="162">
        <v>50</v>
      </c>
      <c r="R239" s="162">
        <v>170</v>
      </c>
      <c r="S239" s="162">
        <v>60</v>
      </c>
      <c r="T239" s="20">
        <f t="shared" si="122"/>
        <v>2.2999999999999998</v>
      </c>
      <c r="U239" s="71">
        <f t="shared" si="157"/>
        <v>1808.94</v>
      </c>
      <c r="V239" s="71">
        <f t="shared" si="158"/>
        <v>837.13499999999999</v>
      </c>
      <c r="W239" s="71">
        <f t="shared" si="159"/>
        <v>511.07100000000003</v>
      </c>
      <c r="X239" s="71">
        <f t="shared" si="160"/>
        <v>1836.1000000000001</v>
      </c>
      <c r="Y239" s="71">
        <f t="shared" si="161"/>
        <v>774.28499999999997</v>
      </c>
      <c r="Z239" s="71">
        <f t="shared" si="162"/>
        <v>1447.873</v>
      </c>
      <c r="AA239" s="71">
        <f t="shared" si="163"/>
        <v>929.14199999999994</v>
      </c>
      <c r="AB239" s="71">
        <f t="shared" si="164"/>
        <v>8144.5460000000003</v>
      </c>
    </row>
    <row r="240" spans="1:28" x14ac:dyDescent="0.2">
      <c r="A240" s="25">
        <v>193</v>
      </c>
      <c r="B240" s="162"/>
      <c r="C240" s="163"/>
      <c r="D240" s="138">
        <v>4302170050</v>
      </c>
      <c r="E240" s="69" t="s">
        <v>243</v>
      </c>
      <c r="F240" s="139">
        <f t="shared" si="101"/>
        <v>8144.5460000000003</v>
      </c>
      <c r="G240" s="18" t="s">
        <v>25</v>
      </c>
      <c r="H240" s="18">
        <v>30</v>
      </c>
      <c r="I240" s="18"/>
      <c r="J240" s="19">
        <v>7</v>
      </c>
      <c r="K240" s="66"/>
      <c r="L240" s="162">
        <v>150</v>
      </c>
      <c r="M240" s="162">
        <f t="shared" si="121"/>
        <v>146</v>
      </c>
      <c r="N240" s="162">
        <v>39</v>
      </c>
      <c r="O240" s="162">
        <v>2.2000000000000002</v>
      </c>
      <c r="P240" s="162">
        <v>200</v>
      </c>
      <c r="Q240" s="162">
        <v>50</v>
      </c>
      <c r="R240" s="162">
        <v>170</v>
      </c>
      <c r="S240" s="162">
        <v>60</v>
      </c>
      <c r="T240" s="20">
        <f t="shared" si="122"/>
        <v>2.2999999999999998</v>
      </c>
      <c r="U240" s="71">
        <f t="shared" si="157"/>
        <v>1808.94</v>
      </c>
      <c r="V240" s="71">
        <f t="shared" si="158"/>
        <v>837.13499999999999</v>
      </c>
      <c r="W240" s="71">
        <f t="shared" si="159"/>
        <v>511.07100000000003</v>
      </c>
      <c r="X240" s="71">
        <f t="shared" si="160"/>
        <v>1836.1000000000001</v>
      </c>
      <c r="Y240" s="71">
        <f t="shared" si="161"/>
        <v>774.28499999999997</v>
      </c>
      <c r="Z240" s="71">
        <f t="shared" si="162"/>
        <v>1447.873</v>
      </c>
      <c r="AA240" s="71">
        <f t="shared" si="163"/>
        <v>929.14199999999994</v>
      </c>
      <c r="AB240" s="71">
        <f t="shared" si="164"/>
        <v>8144.5460000000003</v>
      </c>
    </row>
    <row r="241" spans="1:28" x14ac:dyDescent="0.2">
      <c r="A241" s="25">
        <v>194</v>
      </c>
      <c r="B241" s="162"/>
      <c r="C241" s="163"/>
      <c r="D241" s="138">
        <v>4302170060</v>
      </c>
      <c r="E241" s="69" t="s">
        <v>244</v>
      </c>
      <c r="F241" s="139">
        <f t="shared" ref="F241:F311" si="165">AB241</f>
        <v>8144.5460000000003</v>
      </c>
      <c r="G241" s="18" t="s">
        <v>25</v>
      </c>
      <c r="H241" s="18">
        <v>30</v>
      </c>
      <c r="I241" s="18"/>
      <c r="J241" s="19">
        <v>7</v>
      </c>
      <c r="K241" s="66"/>
      <c r="L241" s="162">
        <v>150</v>
      </c>
      <c r="M241" s="162">
        <f t="shared" si="121"/>
        <v>146</v>
      </c>
      <c r="N241" s="162">
        <v>39</v>
      </c>
      <c r="O241" s="162">
        <v>2.2000000000000002</v>
      </c>
      <c r="P241" s="162">
        <v>200</v>
      </c>
      <c r="Q241" s="162">
        <v>50</v>
      </c>
      <c r="R241" s="162">
        <v>170</v>
      </c>
      <c r="S241" s="162">
        <v>60</v>
      </c>
      <c r="T241" s="20">
        <f t="shared" si="122"/>
        <v>2.2999999999999998</v>
      </c>
      <c r="U241" s="71">
        <f t="shared" si="157"/>
        <v>1808.94</v>
      </c>
      <c r="V241" s="71">
        <f t="shared" si="158"/>
        <v>837.13499999999999</v>
      </c>
      <c r="W241" s="71">
        <f t="shared" si="159"/>
        <v>511.07100000000003</v>
      </c>
      <c r="X241" s="71">
        <f t="shared" si="160"/>
        <v>1836.1000000000001</v>
      </c>
      <c r="Y241" s="71">
        <f t="shared" si="161"/>
        <v>774.28499999999997</v>
      </c>
      <c r="Z241" s="71">
        <f t="shared" si="162"/>
        <v>1447.873</v>
      </c>
      <c r="AA241" s="71">
        <f t="shared" si="163"/>
        <v>929.14199999999994</v>
      </c>
      <c r="AB241" s="71">
        <f t="shared" si="164"/>
        <v>8144.5460000000003</v>
      </c>
    </row>
    <row r="242" spans="1:28" x14ac:dyDescent="0.2">
      <c r="A242" s="25">
        <v>195</v>
      </c>
      <c r="B242" s="162"/>
      <c r="C242" s="163"/>
      <c r="D242" s="138">
        <v>4302170070</v>
      </c>
      <c r="E242" s="69" t="s">
        <v>245</v>
      </c>
      <c r="F242" s="139">
        <f t="shared" si="165"/>
        <v>8144.5460000000003</v>
      </c>
      <c r="G242" s="18" t="s">
        <v>25</v>
      </c>
      <c r="H242" s="18">
        <v>30</v>
      </c>
      <c r="I242" s="18"/>
      <c r="J242" s="19">
        <v>7</v>
      </c>
      <c r="K242" s="66"/>
      <c r="L242" s="162">
        <v>150</v>
      </c>
      <c r="M242" s="162">
        <f t="shared" si="121"/>
        <v>146</v>
      </c>
      <c r="N242" s="162">
        <v>39</v>
      </c>
      <c r="O242" s="162">
        <v>2.2000000000000002</v>
      </c>
      <c r="P242" s="162">
        <v>200</v>
      </c>
      <c r="Q242" s="162">
        <v>50</v>
      </c>
      <c r="R242" s="162">
        <v>170</v>
      </c>
      <c r="S242" s="162">
        <v>60</v>
      </c>
      <c r="T242" s="20">
        <f t="shared" si="122"/>
        <v>2.2999999999999998</v>
      </c>
      <c r="U242" s="71">
        <f t="shared" si="157"/>
        <v>1808.94</v>
      </c>
      <c r="V242" s="71">
        <f t="shared" si="158"/>
        <v>837.13499999999999</v>
      </c>
      <c r="W242" s="71">
        <f t="shared" si="159"/>
        <v>511.07100000000003</v>
      </c>
      <c r="X242" s="71">
        <f t="shared" si="160"/>
        <v>1836.1000000000001</v>
      </c>
      <c r="Y242" s="71">
        <f t="shared" si="161"/>
        <v>774.28499999999997</v>
      </c>
      <c r="Z242" s="71">
        <f t="shared" si="162"/>
        <v>1447.873</v>
      </c>
      <c r="AA242" s="71">
        <f t="shared" si="163"/>
        <v>929.14199999999994</v>
      </c>
      <c r="AB242" s="71">
        <f t="shared" si="164"/>
        <v>8144.5460000000003</v>
      </c>
    </row>
    <row r="243" spans="1:28" x14ac:dyDescent="0.2">
      <c r="A243" s="25">
        <v>196</v>
      </c>
      <c r="B243" s="162"/>
      <c r="C243" s="163"/>
      <c r="D243" s="138">
        <v>4302170080</v>
      </c>
      <c r="E243" s="69" t="s">
        <v>246</v>
      </c>
      <c r="F243" s="139">
        <f t="shared" si="165"/>
        <v>8144.5460000000003</v>
      </c>
      <c r="G243" s="18" t="s">
        <v>25</v>
      </c>
      <c r="H243" s="18">
        <v>30</v>
      </c>
      <c r="I243" s="18"/>
      <c r="J243" s="19">
        <v>7</v>
      </c>
      <c r="K243" s="66"/>
      <c r="L243" s="162">
        <v>150</v>
      </c>
      <c r="M243" s="162">
        <f t="shared" si="121"/>
        <v>146</v>
      </c>
      <c r="N243" s="162">
        <v>39</v>
      </c>
      <c r="O243" s="162">
        <v>2.2000000000000002</v>
      </c>
      <c r="P243" s="162">
        <v>200</v>
      </c>
      <c r="Q243" s="162">
        <v>50</v>
      </c>
      <c r="R243" s="162">
        <v>170</v>
      </c>
      <c r="S243" s="162">
        <v>60</v>
      </c>
      <c r="T243" s="20">
        <f t="shared" si="122"/>
        <v>2.2999999999999998</v>
      </c>
      <c r="U243" s="71">
        <f t="shared" si="157"/>
        <v>1808.94</v>
      </c>
      <c r="V243" s="71">
        <f t="shared" si="158"/>
        <v>837.13499999999999</v>
      </c>
      <c r="W243" s="71">
        <f t="shared" si="159"/>
        <v>511.07100000000003</v>
      </c>
      <c r="X243" s="71">
        <f t="shared" si="160"/>
        <v>1836.1000000000001</v>
      </c>
      <c r="Y243" s="71">
        <f t="shared" si="161"/>
        <v>774.28499999999997</v>
      </c>
      <c r="Z243" s="71">
        <f t="shared" si="162"/>
        <v>1447.873</v>
      </c>
      <c r="AA243" s="71">
        <f t="shared" si="163"/>
        <v>929.14199999999994</v>
      </c>
      <c r="AB243" s="71">
        <f t="shared" si="164"/>
        <v>8144.5460000000003</v>
      </c>
    </row>
    <row r="244" spans="1:28" x14ac:dyDescent="0.2">
      <c r="A244" s="25">
        <v>197</v>
      </c>
      <c r="B244" s="162"/>
      <c r="C244" s="163"/>
      <c r="D244" s="138">
        <v>4302170090</v>
      </c>
      <c r="E244" s="69" t="s">
        <v>247</v>
      </c>
      <c r="F244" s="139">
        <f t="shared" si="165"/>
        <v>8144.5460000000003</v>
      </c>
      <c r="G244" s="18" t="s">
        <v>25</v>
      </c>
      <c r="H244" s="18">
        <v>30</v>
      </c>
      <c r="I244" s="18"/>
      <c r="J244" s="19">
        <v>7</v>
      </c>
      <c r="K244" s="66"/>
      <c r="L244" s="162">
        <v>150</v>
      </c>
      <c r="M244" s="162">
        <f t="shared" si="121"/>
        <v>146</v>
      </c>
      <c r="N244" s="162">
        <v>39</v>
      </c>
      <c r="O244" s="162">
        <v>2.2000000000000002</v>
      </c>
      <c r="P244" s="162">
        <v>200</v>
      </c>
      <c r="Q244" s="162">
        <v>50</v>
      </c>
      <c r="R244" s="162">
        <v>170</v>
      </c>
      <c r="S244" s="162">
        <v>60</v>
      </c>
      <c r="T244" s="20">
        <f t="shared" si="122"/>
        <v>2.2999999999999998</v>
      </c>
      <c r="U244" s="71">
        <f t="shared" si="157"/>
        <v>1808.94</v>
      </c>
      <c r="V244" s="71">
        <f t="shared" si="158"/>
        <v>837.13499999999999</v>
      </c>
      <c r="W244" s="71">
        <f t="shared" si="159"/>
        <v>511.07100000000003</v>
      </c>
      <c r="X244" s="71">
        <f t="shared" si="160"/>
        <v>1836.1000000000001</v>
      </c>
      <c r="Y244" s="71">
        <f t="shared" si="161"/>
        <v>774.28499999999997</v>
      </c>
      <c r="Z244" s="71">
        <f t="shared" si="162"/>
        <v>1447.873</v>
      </c>
      <c r="AA244" s="71">
        <f t="shared" si="163"/>
        <v>929.14199999999994</v>
      </c>
      <c r="AB244" s="71">
        <f t="shared" si="164"/>
        <v>8144.5460000000003</v>
      </c>
    </row>
    <row r="245" spans="1:28" x14ac:dyDescent="0.2">
      <c r="A245" s="25">
        <v>198</v>
      </c>
      <c r="B245" s="162"/>
      <c r="C245" s="163"/>
      <c r="D245" s="138">
        <v>4302449010</v>
      </c>
      <c r="E245" s="69" t="s">
        <v>504</v>
      </c>
      <c r="F245" s="139">
        <f t="shared" ref="F245" si="166">AB245</f>
        <v>8144.5460000000003</v>
      </c>
      <c r="G245" s="18" t="s">
        <v>362</v>
      </c>
      <c r="H245" s="18">
        <v>30</v>
      </c>
      <c r="I245" s="18"/>
      <c r="J245" s="19">
        <v>7</v>
      </c>
      <c r="K245" s="66"/>
      <c r="L245" s="162">
        <v>150</v>
      </c>
      <c r="M245" s="162">
        <f t="shared" si="121"/>
        <v>146</v>
      </c>
      <c r="N245" s="162">
        <v>39</v>
      </c>
      <c r="O245" s="162">
        <v>2.2000000000000002</v>
      </c>
      <c r="P245" s="162">
        <v>200</v>
      </c>
      <c r="Q245" s="162">
        <v>50</v>
      </c>
      <c r="R245" s="162">
        <v>170</v>
      </c>
      <c r="S245" s="162">
        <v>60</v>
      </c>
      <c r="T245" s="20">
        <f t="shared" ref="T245" si="167">(R245+S245)/100</f>
        <v>2.2999999999999998</v>
      </c>
      <c r="U245" s="71">
        <f t="shared" ref="U245" si="168">L245*M245*$E$3</f>
        <v>1808.94</v>
      </c>
      <c r="V245" s="71">
        <f t="shared" ref="V245" si="169">L245*N245*$E$4</f>
        <v>837.13499999999999</v>
      </c>
      <c r="W245" s="71">
        <f t="shared" ref="W245" si="170">O245*$E$5*L245</f>
        <v>511.07100000000003</v>
      </c>
      <c r="X245" s="71">
        <f t="shared" ref="X245" si="171">P245*$E$6</f>
        <v>1836.1000000000001</v>
      </c>
      <c r="Y245" s="71">
        <f t="shared" ref="Y245" si="172">Q245*$E$9</f>
        <v>774.28499999999997</v>
      </c>
      <c r="Z245" s="71">
        <f t="shared" ref="Z245" si="173">R245*$E$7</f>
        <v>1447.873</v>
      </c>
      <c r="AA245" s="71">
        <f t="shared" ref="AA245" si="174">S245*$E$8</f>
        <v>929.14199999999994</v>
      </c>
      <c r="AB245" s="71">
        <f t="shared" ref="AB245" si="175">SUM(U245:AA245)</f>
        <v>8144.5460000000003</v>
      </c>
    </row>
    <row r="246" spans="1:28" x14ac:dyDescent="0.2">
      <c r="A246" s="25">
        <v>199</v>
      </c>
      <c r="B246" s="162"/>
      <c r="C246" s="163"/>
      <c r="D246" s="138">
        <v>4302170100</v>
      </c>
      <c r="E246" s="69" t="s">
        <v>248</v>
      </c>
      <c r="F246" s="139">
        <f t="shared" si="165"/>
        <v>8144.5460000000003</v>
      </c>
      <c r="G246" s="18" t="s">
        <v>25</v>
      </c>
      <c r="H246" s="18">
        <v>30</v>
      </c>
      <c r="I246" s="18"/>
      <c r="J246" s="19">
        <v>7</v>
      </c>
      <c r="K246" s="66"/>
      <c r="L246" s="162">
        <v>150</v>
      </c>
      <c r="M246" s="162">
        <f t="shared" ref="M246:M279" si="176">$G$3</f>
        <v>146</v>
      </c>
      <c r="N246" s="162">
        <v>39</v>
      </c>
      <c r="O246" s="162">
        <v>2.2000000000000002</v>
      </c>
      <c r="P246" s="162">
        <v>200</v>
      </c>
      <c r="Q246" s="162">
        <v>50</v>
      </c>
      <c r="R246" s="162">
        <v>170</v>
      </c>
      <c r="S246" s="162">
        <v>60</v>
      </c>
      <c r="T246" s="20">
        <f t="shared" ref="T246:T279" si="177">(R246+S246)/100</f>
        <v>2.2999999999999998</v>
      </c>
      <c r="U246" s="71">
        <f t="shared" ref="U246:U279" si="178">L246*M246*$E$3</f>
        <v>1808.94</v>
      </c>
      <c r="V246" s="71">
        <f t="shared" ref="V246:V279" si="179">L246*N246*$E$4</f>
        <v>837.13499999999999</v>
      </c>
      <c r="W246" s="71">
        <f t="shared" ref="W246:W279" si="180">O246*$E$5*L246</f>
        <v>511.07100000000003</v>
      </c>
      <c r="X246" s="71">
        <f t="shared" ref="X246:X279" si="181">P246*$E$6</f>
        <v>1836.1000000000001</v>
      </c>
      <c r="Y246" s="71">
        <f t="shared" ref="Y246:Y279" si="182">Q246*$E$9</f>
        <v>774.28499999999997</v>
      </c>
      <c r="Z246" s="71">
        <f t="shared" ref="Z246:Z279" si="183">R246*$E$7</f>
        <v>1447.873</v>
      </c>
      <c r="AA246" s="71">
        <f t="shared" ref="AA246:AA279" si="184">S246*$E$8</f>
        <v>929.14199999999994</v>
      </c>
      <c r="AB246" s="71">
        <f t="shared" ref="AB246:AB279" si="185">SUM(U246:AA246)</f>
        <v>8144.5460000000003</v>
      </c>
    </row>
    <row r="247" spans="1:28" x14ac:dyDescent="0.2">
      <c r="A247" s="25">
        <v>200</v>
      </c>
      <c r="B247" s="162"/>
      <c r="C247" s="163"/>
      <c r="D247" s="138">
        <v>4302470010</v>
      </c>
      <c r="E247" s="69" t="s">
        <v>501</v>
      </c>
      <c r="F247" s="139">
        <f t="shared" si="165"/>
        <v>8144.5460000000003</v>
      </c>
      <c r="G247" s="18" t="s">
        <v>362</v>
      </c>
      <c r="H247" s="18">
        <v>30</v>
      </c>
      <c r="I247" s="18"/>
      <c r="J247" s="19">
        <v>7</v>
      </c>
      <c r="K247" s="66"/>
      <c r="L247" s="162">
        <v>150</v>
      </c>
      <c r="M247" s="162">
        <f t="shared" si="176"/>
        <v>146</v>
      </c>
      <c r="N247" s="162">
        <v>39</v>
      </c>
      <c r="O247" s="162">
        <v>2.2000000000000002</v>
      </c>
      <c r="P247" s="162">
        <v>200</v>
      </c>
      <c r="Q247" s="162">
        <v>50</v>
      </c>
      <c r="R247" s="162">
        <v>170</v>
      </c>
      <c r="S247" s="162">
        <v>60</v>
      </c>
      <c r="T247" s="20">
        <f t="shared" si="177"/>
        <v>2.2999999999999998</v>
      </c>
      <c r="U247" s="71">
        <f t="shared" si="178"/>
        <v>1808.94</v>
      </c>
      <c r="V247" s="71">
        <f t="shared" si="179"/>
        <v>837.13499999999999</v>
      </c>
      <c r="W247" s="71">
        <f t="shared" si="180"/>
        <v>511.07100000000003</v>
      </c>
      <c r="X247" s="71">
        <f t="shared" si="181"/>
        <v>1836.1000000000001</v>
      </c>
      <c r="Y247" s="71">
        <f t="shared" si="182"/>
        <v>774.28499999999997</v>
      </c>
      <c r="Z247" s="71">
        <f t="shared" si="183"/>
        <v>1447.873</v>
      </c>
      <c r="AA247" s="71">
        <f t="shared" si="184"/>
        <v>929.14199999999994</v>
      </c>
      <c r="AB247" s="71">
        <f t="shared" si="185"/>
        <v>8144.5460000000003</v>
      </c>
    </row>
    <row r="248" spans="1:28" x14ac:dyDescent="0.2">
      <c r="A248" s="25">
        <v>201</v>
      </c>
      <c r="B248" s="162"/>
      <c r="C248" s="163"/>
      <c r="D248" s="138">
        <v>4302170120</v>
      </c>
      <c r="E248" s="69" t="s">
        <v>249</v>
      </c>
      <c r="F248" s="139">
        <f t="shared" si="165"/>
        <v>8144.5460000000003</v>
      </c>
      <c r="G248" s="18" t="s">
        <v>25</v>
      </c>
      <c r="H248" s="18">
        <v>30</v>
      </c>
      <c r="I248" s="18"/>
      <c r="J248" s="19">
        <v>7</v>
      </c>
      <c r="K248" s="66"/>
      <c r="L248" s="162">
        <v>150</v>
      </c>
      <c r="M248" s="162">
        <f t="shared" si="176"/>
        <v>146</v>
      </c>
      <c r="N248" s="162">
        <v>39</v>
      </c>
      <c r="O248" s="162">
        <v>2.2000000000000002</v>
      </c>
      <c r="P248" s="162">
        <v>200</v>
      </c>
      <c r="Q248" s="162">
        <v>50</v>
      </c>
      <c r="R248" s="162">
        <v>170</v>
      </c>
      <c r="S248" s="162">
        <v>60</v>
      </c>
      <c r="T248" s="20">
        <f t="shared" si="177"/>
        <v>2.2999999999999998</v>
      </c>
      <c r="U248" s="71">
        <f t="shared" si="178"/>
        <v>1808.94</v>
      </c>
      <c r="V248" s="71">
        <f t="shared" si="179"/>
        <v>837.13499999999999</v>
      </c>
      <c r="W248" s="71">
        <f t="shared" si="180"/>
        <v>511.07100000000003</v>
      </c>
      <c r="X248" s="71">
        <f t="shared" si="181"/>
        <v>1836.1000000000001</v>
      </c>
      <c r="Y248" s="71">
        <f t="shared" si="182"/>
        <v>774.28499999999997</v>
      </c>
      <c r="Z248" s="71">
        <f t="shared" si="183"/>
        <v>1447.873</v>
      </c>
      <c r="AA248" s="71">
        <f t="shared" si="184"/>
        <v>929.14199999999994</v>
      </c>
      <c r="AB248" s="71">
        <f t="shared" si="185"/>
        <v>8144.5460000000003</v>
      </c>
    </row>
    <row r="249" spans="1:28" x14ac:dyDescent="0.2">
      <c r="A249" s="25">
        <v>202</v>
      </c>
      <c r="B249" s="162"/>
      <c r="C249" s="163"/>
      <c r="D249" s="26">
        <v>4302176010</v>
      </c>
      <c r="E249" s="18" t="s">
        <v>250</v>
      </c>
      <c r="F249" s="29">
        <f t="shared" si="165"/>
        <v>8144.5460000000003</v>
      </c>
      <c r="G249" s="18" t="s">
        <v>25</v>
      </c>
      <c r="H249" s="18">
        <v>30</v>
      </c>
      <c r="I249" s="18"/>
      <c r="J249" s="19">
        <v>7</v>
      </c>
      <c r="K249" s="66"/>
      <c r="L249" s="162">
        <v>150</v>
      </c>
      <c r="M249" s="162">
        <f t="shared" si="176"/>
        <v>146</v>
      </c>
      <c r="N249" s="162">
        <v>39</v>
      </c>
      <c r="O249" s="162">
        <v>2.2000000000000002</v>
      </c>
      <c r="P249" s="162">
        <v>200</v>
      </c>
      <c r="Q249" s="162">
        <v>50</v>
      </c>
      <c r="R249" s="162">
        <v>170</v>
      </c>
      <c r="S249" s="162">
        <v>60</v>
      </c>
      <c r="T249" s="20">
        <f t="shared" si="177"/>
        <v>2.2999999999999998</v>
      </c>
      <c r="U249" s="71">
        <f t="shared" si="178"/>
        <v>1808.94</v>
      </c>
      <c r="V249" s="71">
        <f t="shared" si="179"/>
        <v>837.13499999999999</v>
      </c>
      <c r="W249" s="71">
        <f t="shared" si="180"/>
        <v>511.07100000000003</v>
      </c>
      <c r="X249" s="71">
        <f t="shared" si="181"/>
        <v>1836.1000000000001</v>
      </c>
      <c r="Y249" s="71">
        <f t="shared" si="182"/>
        <v>774.28499999999997</v>
      </c>
      <c r="Z249" s="71">
        <f t="shared" si="183"/>
        <v>1447.873</v>
      </c>
      <c r="AA249" s="71">
        <f t="shared" si="184"/>
        <v>929.14199999999994</v>
      </c>
      <c r="AB249" s="71">
        <f t="shared" si="185"/>
        <v>8144.5460000000003</v>
      </c>
    </row>
    <row r="250" spans="1:28" x14ac:dyDescent="0.2">
      <c r="A250" s="25">
        <v>203</v>
      </c>
      <c r="B250" s="162"/>
      <c r="C250" s="163"/>
      <c r="D250" s="26">
        <v>4302176020</v>
      </c>
      <c r="E250" s="18" t="s">
        <v>251</v>
      </c>
      <c r="F250" s="29">
        <f t="shared" si="165"/>
        <v>8144.5460000000003</v>
      </c>
      <c r="G250" s="18" t="s">
        <v>25</v>
      </c>
      <c r="H250" s="18">
        <v>30</v>
      </c>
      <c r="I250" s="18"/>
      <c r="J250" s="19">
        <v>7</v>
      </c>
      <c r="K250" s="66"/>
      <c r="L250" s="162">
        <v>150</v>
      </c>
      <c r="M250" s="162">
        <f t="shared" si="176"/>
        <v>146</v>
      </c>
      <c r="N250" s="162">
        <v>39</v>
      </c>
      <c r="O250" s="162">
        <v>2.2000000000000002</v>
      </c>
      <c r="P250" s="162">
        <v>200</v>
      </c>
      <c r="Q250" s="162">
        <v>50</v>
      </c>
      <c r="R250" s="162">
        <v>170</v>
      </c>
      <c r="S250" s="162">
        <v>60</v>
      </c>
      <c r="T250" s="20">
        <f t="shared" si="177"/>
        <v>2.2999999999999998</v>
      </c>
      <c r="U250" s="71">
        <f t="shared" si="178"/>
        <v>1808.94</v>
      </c>
      <c r="V250" s="71">
        <f t="shared" si="179"/>
        <v>837.13499999999999</v>
      </c>
      <c r="W250" s="71">
        <f t="shared" si="180"/>
        <v>511.07100000000003</v>
      </c>
      <c r="X250" s="71">
        <f t="shared" si="181"/>
        <v>1836.1000000000001</v>
      </c>
      <c r="Y250" s="71">
        <f t="shared" si="182"/>
        <v>774.28499999999997</v>
      </c>
      <c r="Z250" s="71">
        <f t="shared" si="183"/>
        <v>1447.873</v>
      </c>
      <c r="AA250" s="71">
        <f t="shared" si="184"/>
        <v>929.14199999999994</v>
      </c>
      <c r="AB250" s="71">
        <f t="shared" si="185"/>
        <v>8144.5460000000003</v>
      </c>
    </row>
    <row r="251" spans="1:28" x14ac:dyDescent="0.2">
      <c r="A251" s="25">
        <v>204</v>
      </c>
      <c r="B251" s="162"/>
      <c r="C251" s="163"/>
      <c r="D251" s="26">
        <v>4302176050</v>
      </c>
      <c r="E251" s="18" t="s">
        <v>252</v>
      </c>
      <c r="F251" s="29">
        <f t="shared" si="165"/>
        <v>8144.5460000000003</v>
      </c>
      <c r="G251" s="18" t="s">
        <v>25</v>
      </c>
      <c r="H251" s="18">
        <v>30</v>
      </c>
      <c r="I251" s="18"/>
      <c r="J251" s="19">
        <v>7</v>
      </c>
      <c r="K251" s="66"/>
      <c r="L251" s="162">
        <v>150</v>
      </c>
      <c r="M251" s="162">
        <f t="shared" si="176"/>
        <v>146</v>
      </c>
      <c r="N251" s="162">
        <v>39</v>
      </c>
      <c r="O251" s="162">
        <v>2.2000000000000002</v>
      </c>
      <c r="P251" s="162">
        <v>200</v>
      </c>
      <c r="Q251" s="162">
        <v>50</v>
      </c>
      <c r="R251" s="162">
        <v>170</v>
      </c>
      <c r="S251" s="162">
        <v>60</v>
      </c>
      <c r="T251" s="20">
        <f t="shared" si="177"/>
        <v>2.2999999999999998</v>
      </c>
      <c r="U251" s="71">
        <f t="shared" si="178"/>
        <v>1808.94</v>
      </c>
      <c r="V251" s="71">
        <f t="shared" si="179"/>
        <v>837.13499999999999</v>
      </c>
      <c r="W251" s="71">
        <f t="shared" si="180"/>
        <v>511.07100000000003</v>
      </c>
      <c r="X251" s="71">
        <f t="shared" si="181"/>
        <v>1836.1000000000001</v>
      </c>
      <c r="Y251" s="71">
        <f t="shared" si="182"/>
        <v>774.28499999999997</v>
      </c>
      <c r="Z251" s="71">
        <f t="shared" si="183"/>
        <v>1447.873</v>
      </c>
      <c r="AA251" s="71">
        <f t="shared" si="184"/>
        <v>929.14199999999994</v>
      </c>
      <c r="AB251" s="71">
        <f t="shared" si="185"/>
        <v>8144.5460000000003</v>
      </c>
    </row>
    <row r="252" spans="1:28" x14ac:dyDescent="0.2">
      <c r="A252" s="25">
        <v>205</v>
      </c>
      <c r="B252" s="162"/>
      <c r="C252" s="163"/>
      <c r="D252" s="26">
        <v>4302176060</v>
      </c>
      <c r="E252" s="18" t="s">
        <v>253</v>
      </c>
      <c r="F252" s="29">
        <f t="shared" si="165"/>
        <v>8144.5460000000003</v>
      </c>
      <c r="G252" s="18" t="s">
        <v>25</v>
      </c>
      <c r="H252" s="18">
        <v>30</v>
      </c>
      <c r="I252" s="18"/>
      <c r="J252" s="19">
        <v>7</v>
      </c>
      <c r="K252" s="66"/>
      <c r="L252" s="162">
        <v>150</v>
      </c>
      <c r="M252" s="162">
        <f t="shared" si="176"/>
        <v>146</v>
      </c>
      <c r="N252" s="162">
        <v>39</v>
      </c>
      <c r="O252" s="162">
        <v>2.2000000000000002</v>
      </c>
      <c r="P252" s="162">
        <v>200</v>
      </c>
      <c r="Q252" s="162">
        <v>50</v>
      </c>
      <c r="R252" s="162">
        <v>170</v>
      </c>
      <c r="S252" s="162">
        <v>60</v>
      </c>
      <c r="T252" s="20">
        <f t="shared" si="177"/>
        <v>2.2999999999999998</v>
      </c>
      <c r="U252" s="71">
        <f t="shared" si="178"/>
        <v>1808.94</v>
      </c>
      <c r="V252" s="71">
        <f t="shared" si="179"/>
        <v>837.13499999999999</v>
      </c>
      <c r="W252" s="71">
        <f t="shared" si="180"/>
        <v>511.07100000000003</v>
      </c>
      <c r="X252" s="71">
        <f t="shared" si="181"/>
        <v>1836.1000000000001</v>
      </c>
      <c r="Y252" s="71">
        <f t="shared" si="182"/>
        <v>774.28499999999997</v>
      </c>
      <c r="Z252" s="71">
        <f t="shared" si="183"/>
        <v>1447.873</v>
      </c>
      <c r="AA252" s="71">
        <f t="shared" si="184"/>
        <v>929.14199999999994</v>
      </c>
      <c r="AB252" s="71">
        <f t="shared" si="185"/>
        <v>8144.5460000000003</v>
      </c>
    </row>
    <row r="253" spans="1:28" x14ac:dyDescent="0.2">
      <c r="A253" s="25">
        <v>206</v>
      </c>
      <c r="B253" s="162"/>
      <c r="C253" s="163"/>
      <c r="D253" s="26">
        <v>4302176070</v>
      </c>
      <c r="E253" s="18" t="s">
        <v>254</v>
      </c>
      <c r="F253" s="29">
        <f t="shared" si="165"/>
        <v>8144.5460000000003</v>
      </c>
      <c r="G253" s="18" t="s">
        <v>25</v>
      </c>
      <c r="H253" s="18">
        <v>30</v>
      </c>
      <c r="I253" s="18"/>
      <c r="J253" s="19">
        <v>7</v>
      </c>
      <c r="K253" s="66"/>
      <c r="L253" s="162">
        <v>150</v>
      </c>
      <c r="M253" s="162">
        <f t="shared" si="176"/>
        <v>146</v>
      </c>
      <c r="N253" s="162">
        <v>39</v>
      </c>
      <c r="O253" s="162">
        <v>2.2000000000000002</v>
      </c>
      <c r="P253" s="162">
        <v>200</v>
      </c>
      <c r="Q253" s="162">
        <v>50</v>
      </c>
      <c r="R253" s="162">
        <v>170</v>
      </c>
      <c r="S253" s="162">
        <v>60</v>
      </c>
      <c r="T253" s="20">
        <f t="shared" si="177"/>
        <v>2.2999999999999998</v>
      </c>
      <c r="U253" s="71">
        <f t="shared" si="178"/>
        <v>1808.94</v>
      </c>
      <c r="V253" s="71">
        <f t="shared" si="179"/>
        <v>837.13499999999999</v>
      </c>
      <c r="W253" s="71">
        <f t="shared" si="180"/>
        <v>511.07100000000003</v>
      </c>
      <c r="X253" s="71">
        <f t="shared" si="181"/>
        <v>1836.1000000000001</v>
      </c>
      <c r="Y253" s="71">
        <f t="shared" si="182"/>
        <v>774.28499999999997</v>
      </c>
      <c r="Z253" s="71">
        <f t="shared" si="183"/>
        <v>1447.873</v>
      </c>
      <c r="AA253" s="71">
        <f t="shared" si="184"/>
        <v>929.14199999999994</v>
      </c>
      <c r="AB253" s="71">
        <f t="shared" si="185"/>
        <v>8144.5460000000003</v>
      </c>
    </row>
    <row r="254" spans="1:28" x14ac:dyDescent="0.2">
      <c r="A254" s="25">
        <v>207</v>
      </c>
      <c r="B254" s="162"/>
      <c r="C254" s="163"/>
      <c r="D254" s="26">
        <v>4302176080</v>
      </c>
      <c r="E254" s="18" t="s">
        <v>255</v>
      </c>
      <c r="F254" s="29">
        <f t="shared" si="165"/>
        <v>8144.5460000000003</v>
      </c>
      <c r="G254" s="18" t="s">
        <v>25</v>
      </c>
      <c r="H254" s="18">
        <v>30</v>
      </c>
      <c r="I254" s="18"/>
      <c r="J254" s="19">
        <v>7</v>
      </c>
      <c r="K254" s="66"/>
      <c r="L254" s="162">
        <v>150</v>
      </c>
      <c r="M254" s="162">
        <f t="shared" si="176"/>
        <v>146</v>
      </c>
      <c r="N254" s="162">
        <v>39</v>
      </c>
      <c r="O254" s="162">
        <v>2.2000000000000002</v>
      </c>
      <c r="P254" s="162">
        <v>200</v>
      </c>
      <c r="Q254" s="162">
        <v>50</v>
      </c>
      <c r="R254" s="162">
        <v>170</v>
      </c>
      <c r="S254" s="162">
        <v>60</v>
      </c>
      <c r="T254" s="20">
        <f t="shared" si="177"/>
        <v>2.2999999999999998</v>
      </c>
      <c r="U254" s="71">
        <f t="shared" si="178"/>
        <v>1808.94</v>
      </c>
      <c r="V254" s="71">
        <f t="shared" si="179"/>
        <v>837.13499999999999</v>
      </c>
      <c r="W254" s="71">
        <f t="shared" si="180"/>
        <v>511.07100000000003</v>
      </c>
      <c r="X254" s="71">
        <f t="shared" si="181"/>
        <v>1836.1000000000001</v>
      </c>
      <c r="Y254" s="71">
        <f t="shared" si="182"/>
        <v>774.28499999999997</v>
      </c>
      <c r="Z254" s="71">
        <f t="shared" si="183"/>
        <v>1447.873</v>
      </c>
      <c r="AA254" s="71">
        <f t="shared" si="184"/>
        <v>929.14199999999994</v>
      </c>
      <c r="AB254" s="71">
        <f t="shared" si="185"/>
        <v>8144.5460000000003</v>
      </c>
    </row>
    <row r="255" spans="1:28" x14ac:dyDescent="0.2">
      <c r="A255" s="25">
        <v>208</v>
      </c>
      <c r="B255" s="162"/>
      <c r="C255" s="163"/>
      <c r="D255" s="26">
        <v>4302176090</v>
      </c>
      <c r="E255" s="18" t="s">
        <v>256</v>
      </c>
      <c r="F255" s="29">
        <f t="shared" si="165"/>
        <v>8144.5460000000003</v>
      </c>
      <c r="G255" s="18" t="s">
        <v>25</v>
      </c>
      <c r="H255" s="18">
        <v>30</v>
      </c>
      <c r="I255" s="18"/>
      <c r="J255" s="19">
        <v>7</v>
      </c>
      <c r="K255" s="66"/>
      <c r="L255" s="162">
        <v>150</v>
      </c>
      <c r="M255" s="162">
        <f t="shared" si="176"/>
        <v>146</v>
      </c>
      <c r="N255" s="162">
        <v>39</v>
      </c>
      <c r="O255" s="162">
        <v>2.2000000000000002</v>
      </c>
      <c r="P255" s="162">
        <v>200</v>
      </c>
      <c r="Q255" s="162">
        <v>50</v>
      </c>
      <c r="R255" s="162">
        <v>170</v>
      </c>
      <c r="S255" s="162">
        <v>60</v>
      </c>
      <c r="T255" s="20">
        <f t="shared" si="177"/>
        <v>2.2999999999999998</v>
      </c>
      <c r="U255" s="71">
        <f t="shared" si="178"/>
        <v>1808.94</v>
      </c>
      <c r="V255" s="71">
        <f t="shared" si="179"/>
        <v>837.13499999999999</v>
      </c>
      <c r="W255" s="71">
        <f t="shared" si="180"/>
        <v>511.07100000000003</v>
      </c>
      <c r="X255" s="71">
        <f t="shared" si="181"/>
        <v>1836.1000000000001</v>
      </c>
      <c r="Y255" s="71">
        <f t="shared" si="182"/>
        <v>774.28499999999997</v>
      </c>
      <c r="Z255" s="71">
        <f t="shared" si="183"/>
        <v>1447.873</v>
      </c>
      <c r="AA255" s="71">
        <f t="shared" si="184"/>
        <v>929.14199999999994</v>
      </c>
      <c r="AB255" s="71">
        <f t="shared" si="185"/>
        <v>8144.5460000000003</v>
      </c>
    </row>
    <row r="256" spans="1:28" x14ac:dyDescent="0.2">
      <c r="A256" s="25">
        <v>209</v>
      </c>
      <c r="B256" s="162"/>
      <c r="C256" s="163"/>
      <c r="D256" s="26">
        <v>4302177010</v>
      </c>
      <c r="E256" s="18" t="s">
        <v>257</v>
      </c>
      <c r="F256" s="29">
        <f t="shared" si="165"/>
        <v>8144.5460000000003</v>
      </c>
      <c r="G256" s="18" t="s">
        <v>26</v>
      </c>
      <c r="H256" s="18"/>
      <c r="I256" s="18"/>
      <c r="J256" s="19"/>
      <c r="K256" s="66"/>
      <c r="L256" s="162">
        <v>150</v>
      </c>
      <c r="M256" s="162">
        <f t="shared" si="176"/>
        <v>146</v>
      </c>
      <c r="N256" s="162">
        <v>39</v>
      </c>
      <c r="O256" s="162">
        <v>2.2000000000000002</v>
      </c>
      <c r="P256" s="162">
        <v>200</v>
      </c>
      <c r="Q256" s="162">
        <v>50</v>
      </c>
      <c r="R256" s="162">
        <v>170</v>
      </c>
      <c r="S256" s="162">
        <v>60</v>
      </c>
      <c r="T256" s="20">
        <f t="shared" si="177"/>
        <v>2.2999999999999998</v>
      </c>
      <c r="U256" s="71">
        <f t="shared" si="178"/>
        <v>1808.94</v>
      </c>
      <c r="V256" s="71">
        <f t="shared" si="179"/>
        <v>837.13499999999999</v>
      </c>
      <c r="W256" s="71">
        <f t="shared" si="180"/>
        <v>511.07100000000003</v>
      </c>
      <c r="X256" s="71">
        <f t="shared" si="181"/>
        <v>1836.1000000000001</v>
      </c>
      <c r="Y256" s="71">
        <f t="shared" si="182"/>
        <v>774.28499999999997</v>
      </c>
      <c r="Z256" s="71">
        <f t="shared" si="183"/>
        <v>1447.873</v>
      </c>
      <c r="AA256" s="71">
        <f t="shared" si="184"/>
        <v>929.14199999999994</v>
      </c>
      <c r="AB256" s="71">
        <f t="shared" si="185"/>
        <v>8144.5460000000003</v>
      </c>
    </row>
    <row r="257" spans="1:28" x14ac:dyDescent="0.2">
      <c r="A257" s="25">
        <v>210</v>
      </c>
      <c r="B257" s="162"/>
      <c r="C257" s="163"/>
      <c r="D257" s="26">
        <v>4201477014</v>
      </c>
      <c r="E257" s="18" t="s">
        <v>0</v>
      </c>
      <c r="F257" s="29">
        <f>AB257</f>
        <v>8144.5460000000003</v>
      </c>
      <c r="G257" s="18" t="s">
        <v>27</v>
      </c>
      <c r="H257" s="18"/>
      <c r="I257" s="18"/>
      <c r="J257" s="19"/>
      <c r="K257" s="66">
        <v>1</v>
      </c>
      <c r="L257" s="162">
        <v>150</v>
      </c>
      <c r="M257" s="162">
        <f t="shared" si="176"/>
        <v>146</v>
      </c>
      <c r="N257" s="162">
        <v>39</v>
      </c>
      <c r="O257" s="162">
        <v>2.2000000000000002</v>
      </c>
      <c r="P257" s="162">
        <v>200</v>
      </c>
      <c r="Q257" s="162">
        <v>50</v>
      </c>
      <c r="R257" s="162">
        <v>170</v>
      </c>
      <c r="S257" s="162">
        <v>60</v>
      </c>
      <c r="T257" s="20">
        <f>(R257+S257)/100</f>
        <v>2.2999999999999998</v>
      </c>
      <c r="U257" s="71">
        <f>L257*M257*$E$3</f>
        <v>1808.94</v>
      </c>
      <c r="V257" s="71">
        <f>L257*N257*$E$4</f>
        <v>837.13499999999999</v>
      </c>
      <c r="W257" s="71">
        <f>O257*$E$5*L257</f>
        <v>511.07100000000003</v>
      </c>
      <c r="X257" s="71">
        <f>P257*$E$6</f>
        <v>1836.1000000000001</v>
      </c>
      <c r="Y257" s="71">
        <f>Q257*$E$9</f>
        <v>774.28499999999997</v>
      </c>
      <c r="Z257" s="71">
        <f>R257*$E$7</f>
        <v>1447.873</v>
      </c>
      <c r="AA257" s="71">
        <f>S257*$E$8</f>
        <v>929.14199999999994</v>
      </c>
      <c r="AB257" s="71">
        <f>SUM(U257:AA257)</f>
        <v>8144.5460000000003</v>
      </c>
    </row>
    <row r="258" spans="1:28" x14ac:dyDescent="0.2">
      <c r="A258" s="25">
        <v>210</v>
      </c>
      <c r="B258" s="162"/>
      <c r="C258" s="163"/>
      <c r="D258" s="26">
        <v>4201517014</v>
      </c>
      <c r="E258" s="18" t="s">
        <v>0</v>
      </c>
      <c r="F258" s="29">
        <f>AB258</f>
        <v>8144.5460000000003</v>
      </c>
      <c r="G258" s="18" t="s">
        <v>27</v>
      </c>
      <c r="H258" s="18"/>
      <c r="I258" s="18"/>
      <c r="J258" s="19"/>
      <c r="K258" s="66">
        <v>1</v>
      </c>
      <c r="L258" s="162">
        <v>150</v>
      </c>
      <c r="M258" s="162">
        <f t="shared" si="176"/>
        <v>146</v>
      </c>
      <c r="N258" s="162">
        <v>39</v>
      </c>
      <c r="O258" s="162">
        <v>2.2000000000000002</v>
      </c>
      <c r="P258" s="162">
        <v>200</v>
      </c>
      <c r="Q258" s="162">
        <v>50</v>
      </c>
      <c r="R258" s="162">
        <v>170</v>
      </c>
      <c r="S258" s="162">
        <v>60</v>
      </c>
      <c r="T258" s="20">
        <f>(R258+S258)/100</f>
        <v>2.2999999999999998</v>
      </c>
      <c r="U258" s="71">
        <f>L258*M258*$E$3</f>
        <v>1808.94</v>
      </c>
      <c r="V258" s="71">
        <f>L258*N258*$E$4</f>
        <v>837.13499999999999</v>
      </c>
      <c r="W258" s="71">
        <f>O258*$E$5*L258</f>
        <v>511.07100000000003</v>
      </c>
      <c r="X258" s="71">
        <f>P258*$E$6</f>
        <v>1836.1000000000001</v>
      </c>
      <c r="Y258" s="71">
        <f>Q258*$E$9</f>
        <v>774.28499999999997</v>
      </c>
      <c r="Z258" s="71">
        <f>R258*$E$7</f>
        <v>1447.873</v>
      </c>
      <c r="AA258" s="71">
        <f>S258*$E$8</f>
        <v>929.14199999999994</v>
      </c>
      <c r="AB258" s="71">
        <f>SUM(U258:AA258)</f>
        <v>8144.5460000000003</v>
      </c>
    </row>
    <row r="259" spans="1:28" x14ac:dyDescent="0.2">
      <c r="A259" s="25">
        <v>211</v>
      </c>
      <c r="B259" s="162"/>
      <c r="C259" s="163"/>
      <c r="D259" s="26">
        <v>4201427010</v>
      </c>
      <c r="E259" s="18" t="s">
        <v>433</v>
      </c>
      <c r="F259" s="29">
        <f>AB259</f>
        <v>8144.5460000000003</v>
      </c>
      <c r="G259" s="18" t="s">
        <v>362</v>
      </c>
      <c r="H259" s="18"/>
      <c r="I259" s="18"/>
      <c r="J259" s="19"/>
      <c r="K259" s="66">
        <v>1</v>
      </c>
      <c r="L259" s="162">
        <v>150</v>
      </c>
      <c r="M259" s="162">
        <f t="shared" si="176"/>
        <v>146</v>
      </c>
      <c r="N259" s="162">
        <v>39</v>
      </c>
      <c r="O259" s="162">
        <v>2.2000000000000002</v>
      </c>
      <c r="P259" s="162">
        <v>200</v>
      </c>
      <c r="Q259" s="162">
        <v>50</v>
      </c>
      <c r="R259" s="162">
        <v>170</v>
      </c>
      <c r="S259" s="162">
        <v>60</v>
      </c>
      <c r="T259" s="20">
        <f>(R259+S259)/100</f>
        <v>2.2999999999999998</v>
      </c>
      <c r="U259" s="71">
        <f>L259*M259*$E$3</f>
        <v>1808.94</v>
      </c>
      <c r="V259" s="71">
        <f>L259*N259*$E$4</f>
        <v>837.13499999999999</v>
      </c>
      <c r="W259" s="71">
        <f>O259*$E$5*L259</f>
        <v>511.07100000000003</v>
      </c>
      <c r="X259" s="71">
        <f>P259*$E$6</f>
        <v>1836.1000000000001</v>
      </c>
      <c r="Y259" s="71">
        <f>Q259*$E$9</f>
        <v>774.28499999999997</v>
      </c>
      <c r="Z259" s="71">
        <f>R259*$E$7</f>
        <v>1447.873</v>
      </c>
      <c r="AA259" s="71">
        <f>S259*$E$8</f>
        <v>929.14199999999994</v>
      </c>
      <c r="AB259" s="71">
        <f>SUM(U259:AA259)</f>
        <v>8144.5460000000003</v>
      </c>
    </row>
    <row r="260" spans="1:28" x14ac:dyDescent="0.2">
      <c r="A260" s="25">
        <v>212</v>
      </c>
      <c r="B260" s="162"/>
      <c r="C260" s="163"/>
      <c r="D260" s="26">
        <v>4302177020</v>
      </c>
      <c r="E260" s="18" t="s">
        <v>258</v>
      </c>
      <c r="F260" s="29">
        <f t="shared" si="165"/>
        <v>8144.5460000000003</v>
      </c>
      <c r="G260" s="18" t="s">
        <v>26</v>
      </c>
      <c r="H260" s="18"/>
      <c r="I260" s="18"/>
      <c r="J260" s="19"/>
      <c r="K260" s="66"/>
      <c r="L260" s="162">
        <v>150</v>
      </c>
      <c r="M260" s="162">
        <f t="shared" si="176"/>
        <v>146</v>
      </c>
      <c r="N260" s="162">
        <v>39</v>
      </c>
      <c r="O260" s="162">
        <v>2.2000000000000002</v>
      </c>
      <c r="P260" s="162">
        <v>200</v>
      </c>
      <c r="Q260" s="162">
        <v>50</v>
      </c>
      <c r="R260" s="162">
        <v>170</v>
      </c>
      <c r="S260" s="162">
        <v>60</v>
      </c>
      <c r="T260" s="20">
        <f t="shared" si="177"/>
        <v>2.2999999999999998</v>
      </c>
      <c r="U260" s="71">
        <f t="shared" si="178"/>
        <v>1808.94</v>
      </c>
      <c r="V260" s="71">
        <f t="shared" si="179"/>
        <v>837.13499999999999</v>
      </c>
      <c r="W260" s="71">
        <f t="shared" si="180"/>
        <v>511.07100000000003</v>
      </c>
      <c r="X260" s="71">
        <f t="shared" si="181"/>
        <v>1836.1000000000001</v>
      </c>
      <c r="Y260" s="71">
        <f t="shared" si="182"/>
        <v>774.28499999999997</v>
      </c>
      <c r="Z260" s="71">
        <f t="shared" si="183"/>
        <v>1447.873</v>
      </c>
      <c r="AA260" s="71">
        <f t="shared" si="184"/>
        <v>929.14199999999994</v>
      </c>
      <c r="AB260" s="71">
        <f t="shared" si="185"/>
        <v>8144.5460000000003</v>
      </c>
    </row>
    <row r="261" spans="1:28" x14ac:dyDescent="0.2">
      <c r="A261" s="25">
        <v>213</v>
      </c>
      <c r="B261" s="162"/>
      <c r="C261" s="163"/>
      <c r="D261" s="26">
        <v>4302177030</v>
      </c>
      <c r="E261" s="18" t="s">
        <v>259</v>
      </c>
      <c r="F261" s="29">
        <f t="shared" si="165"/>
        <v>8144.5460000000003</v>
      </c>
      <c r="G261" s="18" t="s">
        <v>26</v>
      </c>
      <c r="H261" s="18"/>
      <c r="I261" s="18"/>
      <c r="J261" s="19"/>
      <c r="K261" s="66"/>
      <c r="L261" s="162">
        <v>150</v>
      </c>
      <c r="M261" s="162">
        <f t="shared" si="176"/>
        <v>146</v>
      </c>
      <c r="N261" s="162">
        <v>39</v>
      </c>
      <c r="O261" s="162">
        <v>2.2000000000000002</v>
      </c>
      <c r="P261" s="162">
        <v>200</v>
      </c>
      <c r="Q261" s="162">
        <v>50</v>
      </c>
      <c r="R261" s="162">
        <v>170</v>
      </c>
      <c r="S261" s="162">
        <v>60</v>
      </c>
      <c r="T261" s="20">
        <f t="shared" si="177"/>
        <v>2.2999999999999998</v>
      </c>
      <c r="U261" s="71">
        <f t="shared" si="178"/>
        <v>1808.94</v>
      </c>
      <c r="V261" s="71">
        <f t="shared" si="179"/>
        <v>837.13499999999999</v>
      </c>
      <c r="W261" s="71">
        <f t="shared" si="180"/>
        <v>511.07100000000003</v>
      </c>
      <c r="X261" s="71">
        <f t="shared" si="181"/>
        <v>1836.1000000000001</v>
      </c>
      <c r="Y261" s="71">
        <f t="shared" si="182"/>
        <v>774.28499999999997</v>
      </c>
      <c r="Z261" s="71">
        <f t="shared" si="183"/>
        <v>1447.873</v>
      </c>
      <c r="AA261" s="71">
        <f t="shared" si="184"/>
        <v>929.14199999999994</v>
      </c>
      <c r="AB261" s="71">
        <f t="shared" si="185"/>
        <v>8144.5460000000003</v>
      </c>
    </row>
    <row r="262" spans="1:28" x14ac:dyDescent="0.2">
      <c r="A262" s="25">
        <v>214</v>
      </c>
      <c r="B262" s="162"/>
      <c r="C262" s="163"/>
      <c r="D262" s="26">
        <v>4302177050</v>
      </c>
      <c r="E262" s="18" t="s">
        <v>260</v>
      </c>
      <c r="F262" s="29">
        <f t="shared" si="165"/>
        <v>8144.5460000000003</v>
      </c>
      <c r="G262" s="18" t="s">
        <v>26</v>
      </c>
      <c r="H262" s="18"/>
      <c r="I262" s="18"/>
      <c r="J262" s="19"/>
      <c r="K262" s="66"/>
      <c r="L262" s="162">
        <v>150</v>
      </c>
      <c r="M262" s="162">
        <f t="shared" si="176"/>
        <v>146</v>
      </c>
      <c r="N262" s="162">
        <v>39</v>
      </c>
      <c r="O262" s="162">
        <v>2.2000000000000002</v>
      </c>
      <c r="P262" s="162">
        <v>200</v>
      </c>
      <c r="Q262" s="162">
        <v>50</v>
      </c>
      <c r="R262" s="162">
        <v>170</v>
      </c>
      <c r="S262" s="162">
        <v>60</v>
      </c>
      <c r="T262" s="20">
        <f t="shared" si="177"/>
        <v>2.2999999999999998</v>
      </c>
      <c r="U262" s="71">
        <f t="shared" si="178"/>
        <v>1808.94</v>
      </c>
      <c r="V262" s="71">
        <f t="shared" si="179"/>
        <v>837.13499999999999</v>
      </c>
      <c r="W262" s="71">
        <f t="shared" si="180"/>
        <v>511.07100000000003</v>
      </c>
      <c r="X262" s="71">
        <f t="shared" si="181"/>
        <v>1836.1000000000001</v>
      </c>
      <c r="Y262" s="71">
        <f t="shared" si="182"/>
        <v>774.28499999999997</v>
      </c>
      <c r="Z262" s="71">
        <f t="shared" si="183"/>
        <v>1447.873</v>
      </c>
      <c r="AA262" s="71">
        <f t="shared" si="184"/>
        <v>929.14199999999994</v>
      </c>
      <c r="AB262" s="71">
        <f t="shared" si="185"/>
        <v>8144.5460000000003</v>
      </c>
    </row>
    <row r="263" spans="1:28" x14ac:dyDescent="0.2">
      <c r="A263" s="25">
        <v>215</v>
      </c>
      <c r="B263" s="162"/>
      <c r="C263" s="163"/>
      <c r="D263" s="26">
        <v>4302177060</v>
      </c>
      <c r="E263" s="18" t="s">
        <v>261</v>
      </c>
      <c r="F263" s="29">
        <f t="shared" si="165"/>
        <v>8144.5460000000003</v>
      </c>
      <c r="G263" s="18" t="s">
        <v>26</v>
      </c>
      <c r="H263" s="18"/>
      <c r="I263" s="18"/>
      <c r="J263" s="19"/>
      <c r="K263" s="66"/>
      <c r="L263" s="162">
        <v>150</v>
      </c>
      <c r="M263" s="162">
        <f t="shared" si="176"/>
        <v>146</v>
      </c>
      <c r="N263" s="162">
        <v>39</v>
      </c>
      <c r="O263" s="162">
        <v>2.2000000000000002</v>
      </c>
      <c r="P263" s="162">
        <v>200</v>
      </c>
      <c r="Q263" s="162">
        <v>50</v>
      </c>
      <c r="R263" s="162">
        <v>170</v>
      </c>
      <c r="S263" s="162">
        <v>60</v>
      </c>
      <c r="T263" s="20">
        <f t="shared" si="177"/>
        <v>2.2999999999999998</v>
      </c>
      <c r="U263" s="71">
        <f t="shared" si="178"/>
        <v>1808.94</v>
      </c>
      <c r="V263" s="71">
        <f t="shared" si="179"/>
        <v>837.13499999999999</v>
      </c>
      <c r="W263" s="71">
        <f t="shared" si="180"/>
        <v>511.07100000000003</v>
      </c>
      <c r="X263" s="71">
        <f t="shared" si="181"/>
        <v>1836.1000000000001</v>
      </c>
      <c r="Y263" s="71">
        <f t="shared" si="182"/>
        <v>774.28499999999997</v>
      </c>
      <c r="Z263" s="71">
        <f t="shared" si="183"/>
        <v>1447.873</v>
      </c>
      <c r="AA263" s="71">
        <f t="shared" si="184"/>
        <v>929.14199999999994</v>
      </c>
      <c r="AB263" s="71">
        <f t="shared" si="185"/>
        <v>8144.5460000000003</v>
      </c>
    </row>
    <row r="264" spans="1:28" x14ac:dyDescent="0.2">
      <c r="A264" s="25">
        <v>216</v>
      </c>
      <c r="B264" s="162"/>
      <c r="C264" s="163"/>
      <c r="D264" s="26">
        <v>4302177070</v>
      </c>
      <c r="E264" s="18" t="s">
        <v>262</v>
      </c>
      <c r="F264" s="29">
        <f t="shared" si="165"/>
        <v>8144.5460000000003</v>
      </c>
      <c r="G264" s="18" t="s">
        <v>26</v>
      </c>
      <c r="H264" s="18"/>
      <c r="I264" s="18"/>
      <c r="J264" s="19"/>
      <c r="K264" s="66"/>
      <c r="L264" s="162">
        <v>150</v>
      </c>
      <c r="M264" s="162">
        <f t="shared" si="176"/>
        <v>146</v>
      </c>
      <c r="N264" s="162">
        <v>39</v>
      </c>
      <c r="O264" s="162">
        <v>2.2000000000000002</v>
      </c>
      <c r="P264" s="162">
        <v>200</v>
      </c>
      <c r="Q264" s="162">
        <v>50</v>
      </c>
      <c r="R264" s="162">
        <v>170</v>
      </c>
      <c r="S264" s="162">
        <v>60</v>
      </c>
      <c r="T264" s="20">
        <f t="shared" si="177"/>
        <v>2.2999999999999998</v>
      </c>
      <c r="U264" s="71">
        <f t="shared" si="178"/>
        <v>1808.94</v>
      </c>
      <c r="V264" s="71">
        <f t="shared" si="179"/>
        <v>837.13499999999999</v>
      </c>
      <c r="W264" s="71">
        <f t="shared" si="180"/>
        <v>511.07100000000003</v>
      </c>
      <c r="X264" s="71">
        <f t="shared" si="181"/>
        <v>1836.1000000000001</v>
      </c>
      <c r="Y264" s="71">
        <f t="shared" si="182"/>
        <v>774.28499999999997</v>
      </c>
      <c r="Z264" s="71">
        <f t="shared" si="183"/>
        <v>1447.873</v>
      </c>
      <c r="AA264" s="71">
        <f t="shared" si="184"/>
        <v>929.14199999999994</v>
      </c>
      <c r="AB264" s="71">
        <f t="shared" si="185"/>
        <v>8144.5460000000003</v>
      </c>
    </row>
    <row r="265" spans="1:28" x14ac:dyDescent="0.2">
      <c r="A265" s="25">
        <v>217</v>
      </c>
      <c r="B265" s="162"/>
      <c r="C265" s="163"/>
      <c r="D265" s="26">
        <v>4302447010</v>
      </c>
      <c r="E265" s="18" t="s">
        <v>429</v>
      </c>
      <c r="F265" s="29">
        <f>AB265</f>
        <v>8144.5460000000003</v>
      </c>
      <c r="G265" s="18" t="s">
        <v>362</v>
      </c>
      <c r="H265" s="18"/>
      <c r="I265" s="18"/>
      <c r="J265" s="19"/>
      <c r="K265" s="66">
        <v>1</v>
      </c>
      <c r="L265" s="162">
        <v>150</v>
      </c>
      <c r="M265" s="162">
        <f t="shared" si="176"/>
        <v>146</v>
      </c>
      <c r="N265" s="162">
        <v>39</v>
      </c>
      <c r="O265" s="162">
        <v>2.2000000000000002</v>
      </c>
      <c r="P265" s="162">
        <v>200</v>
      </c>
      <c r="Q265" s="162">
        <v>50</v>
      </c>
      <c r="R265" s="162">
        <v>170</v>
      </c>
      <c r="S265" s="162">
        <v>60</v>
      </c>
      <c r="T265" s="20">
        <f>(R265+S265)/100</f>
        <v>2.2999999999999998</v>
      </c>
      <c r="U265" s="71">
        <f>L265*M265*$E$3</f>
        <v>1808.94</v>
      </c>
      <c r="V265" s="71">
        <f>L265*N265*$E$4</f>
        <v>837.13499999999999</v>
      </c>
      <c r="W265" s="71">
        <f>O265*$E$5*L265</f>
        <v>511.07100000000003</v>
      </c>
      <c r="X265" s="71">
        <f>P265*$E$6</f>
        <v>1836.1000000000001</v>
      </c>
      <c r="Y265" s="71">
        <f>Q265*$E$9</f>
        <v>774.28499999999997</v>
      </c>
      <c r="Z265" s="71">
        <f>R265*$E$7</f>
        <v>1447.873</v>
      </c>
      <c r="AA265" s="71">
        <f>S265*$E$8</f>
        <v>929.14199999999994</v>
      </c>
      <c r="AB265" s="71">
        <f>SUM(U265:AA265)</f>
        <v>8144.5460000000003</v>
      </c>
    </row>
    <row r="266" spans="1:28" x14ac:dyDescent="0.2">
      <c r="A266" s="25">
        <v>218</v>
      </c>
      <c r="B266" s="162"/>
      <c r="C266" s="163"/>
      <c r="D266" s="26">
        <v>4302177080</v>
      </c>
      <c r="E266" s="18" t="s">
        <v>263</v>
      </c>
      <c r="F266" s="29">
        <f t="shared" si="165"/>
        <v>8144.5460000000003</v>
      </c>
      <c r="G266" s="18" t="s">
        <v>26</v>
      </c>
      <c r="H266" s="18"/>
      <c r="I266" s="18"/>
      <c r="J266" s="19"/>
      <c r="K266" s="66"/>
      <c r="L266" s="162">
        <v>150</v>
      </c>
      <c r="M266" s="162">
        <f t="shared" si="176"/>
        <v>146</v>
      </c>
      <c r="N266" s="162">
        <v>39</v>
      </c>
      <c r="O266" s="162">
        <v>2.2000000000000002</v>
      </c>
      <c r="P266" s="162">
        <v>200</v>
      </c>
      <c r="Q266" s="162">
        <v>50</v>
      </c>
      <c r="R266" s="162">
        <v>170</v>
      </c>
      <c r="S266" s="162">
        <v>60</v>
      </c>
      <c r="T266" s="20">
        <f t="shared" si="177"/>
        <v>2.2999999999999998</v>
      </c>
      <c r="U266" s="71">
        <f t="shared" si="178"/>
        <v>1808.94</v>
      </c>
      <c r="V266" s="71">
        <f t="shared" si="179"/>
        <v>837.13499999999999</v>
      </c>
      <c r="W266" s="71">
        <f t="shared" si="180"/>
        <v>511.07100000000003</v>
      </c>
      <c r="X266" s="71">
        <f t="shared" si="181"/>
        <v>1836.1000000000001</v>
      </c>
      <c r="Y266" s="71">
        <f t="shared" si="182"/>
        <v>774.28499999999997</v>
      </c>
      <c r="Z266" s="71">
        <f t="shared" si="183"/>
        <v>1447.873</v>
      </c>
      <c r="AA266" s="71">
        <f t="shared" si="184"/>
        <v>929.14199999999994</v>
      </c>
      <c r="AB266" s="71">
        <f t="shared" si="185"/>
        <v>8144.5460000000003</v>
      </c>
    </row>
    <row r="267" spans="1:28" x14ac:dyDescent="0.2">
      <c r="A267" s="25">
        <v>219</v>
      </c>
      <c r="B267" s="162"/>
      <c r="C267" s="163"/>
      <c r="D267" s="26">
        <v>4302179010</v>
      </c>
      <c r="E267" s="18" t="s">
        <v>264</v>
      </c>
      <c r="F267" s="29">
        <f t="shared" si="165"/>
        <v>8144.5460000000003</v>
      </c>
      <c r="G267" s="18" t="s">
        <v>26</v>
      </c>
      <c r="H267" s="18"/>
      <c r="I267" s="18"/>
      <c r="J267" s="19"/>
      <c r="K267" s="66"/>
      <c r="L267" s="162">
        <v>150</v>
      </c>
      <c r="M267" s="162">
        <f t="shared" si="176"/>
        <v>146</v>
      </c>
      <c r="N267" s="162">
        <v>39</v>
      </c>
      <c r="O267" s="162">
        <v>2.2000000000000002</v>
      </c>
      <c r="P267" s="162">
        <v>200</v>
      </c>
      <c r="Q267" s="162">
        <v>50</v>
      </c>
      <c r="R267" s="162">
        <v>170</v>
      </c>
      <c r="S267" s="162">
        <v>60</v>
      </c>
      <c r="T267" s="20">
        <f t="shared" si="177"/>
        <v>2.2999999999999998</v>
      </c>
      <c r="U267" s="71">
        <f t="shared" si="178"/>
        <v>1808.94</v>
      </c>
      <c r="V267" s="71">
        <f t="shared" si="179"/>
        <v>837.13499999999999</v>
      </c>
      <c r="W267" s="71">
        <f t="shared" si="180"/>
        <v>511.07100000000003</v>
      </c>
      <c r="X267" s="71">
        <f t="shared" si="181"/>
        <v>1836.1000000000001</v>
      </c>
      <c r="Y267" s="71">
        <f t="shared" si="182"/>
        <v>774.28499999999997</v>
      </c>
      <c r="Z267" s="71">
        <f t="shared" si="183"/>
        <v>1447.873</v>
      </c>
      <c r="AA267" s="71">
        <f t="shared" si="184"/>
        <v>929.14199999999994</v>
      </c>
      <c r="AB267" s="71">
        <f t="shared" si="185"/>
        <v>8144.5460000000003</v>
      </c>
    </row>
    <row r="268" spans="1:28" x14ac:dyDescent="0.2">
      <c r="A268" s="25">
        <v>220</v>
      </c>
      <c r="B268" s="162"/>
      <c r="C268" s="163"/>
      <c r="D268" s="26">
        <v>4201259010</v>
      </c>
      <c r="E268" s="18" t="s">
        <v>365</v>
      </c>
      <c r="F268" s="29">
        <f>AB268</f>
        <v>8144.5460000000003</v>
      </c>
      <c r="G268" s="18" t="s">
        <v>362</v>
      </c>
      <c r="H268" s="18"/>
      <c r="I268" s="18"/>
      <c r="J268" s="19"/>
      <c r="K268" s="66">
        <v>1</v>
      </c>
      <c r="L268" s="162">
        <v>150</v>
      </c>
      <c r="M268" s="162">
        <f t="shared" si="176"/>
        <v>146</v>
      </c>
      <c r="N268" s="162">
        <v>39</v>
      </c>
      <c r="O268" s="162">
        <v>2.2000000000000002</v>
      </c>
      <c r="P268" s="162">
        <v>200</v>
      </c>
      <c r="Q268" s="162">
        <v>50</v>
      </c>
      <c r="R268" s="162">
        <v>170</v>
      </c>
      <c r="S268" s="162">
        <v>60</v>
      </c>
      <c r="T268" s="20">
        <f>(R268+S268)/100</f>
        <v>2.2999999999999998</v>
      </c>
      <c r="U268" s="71">
        <f>L268*M268*$E$3</f>
        <v>1808.94</v>
      </c>
      <c r="V268" s="71">
        <f>L268*N268*$E$4</f>
        <v>837.13499999999999</v>
      </c>
      <c r="W268" s="71">
        <f>O268*$E$5*L268</f>
        <v>511.07100000000003</v>
      </c>
      <c r="X268" s="71">
        <f>P268*$E$6</f>
        <v>1836.1000000000001</v>
      </c>
      <c r="Y268" s="71">
        <f>Q268*$E$9</f>
        <v>774.28499999999997</v>
      </c>
      <c r="Z268" s="71">
        <f>R268*$E$7</f>
        <v>1447.873</v>
      </c>
      <c r="AA268" s="71">
        <f>S268*$E$8</f>
        <v>929.14199999999994</v>
      </c>
      <c r="AB268" s="71">
        <f>SUM(U268:AA268)</f>
        <v>8144.5460000000003</v>
      </c>
    </row>
    <row r="269" spans="1:28" x14ac:dyDescent="0.2">
      <c r="A269" s="25">
        <v>221</v>
      </c>
      <c r="B269" s="162"/>
      <c r="C269" s="163"/>
      <c r="D269" s="26">
        <v>4302179020</v>
      </c>
      <c r="E269" s="18" t="s">
        <v>265</v>
      </c>
      <c r="F269" s="29">
        <f t="shared" si="165"/>
        <v>8144.5460000000003</v>
      </c>
      <c r="G269" s="18" t="s">
        <v>26</v>
      </c>
      <c r="H269" s="18"/>
      <c r="I269" s="18"/>
      <c r="J269" s="19"/>
      <c r="K269" s="66"/>
      <c r="L269" s="162">
        <v>150</v>
      </c>
      <c r="M269" s="162">
        <f t="shared" si="176"/>
        <v>146</v>
      </c>
      <c r="N269" s="162">
        <v>39</v>
      </c>
      <c r="O269" s="162">
        <v>2.2000000000000002</v>
      </c>
      <c r="P269" s="162">
        <v>200</v>
      </c>
      <c r="Q269" s="162">
        <v>50</v>
      </c>
      <c r="R269" s="162">
        <v>170</v>
      </c>
      <c r="S269" s="162">
        <v>60</v>
      </c>
      <c r="T269" s="20">
        <f t="shared" si="177"/>
        <v>2.2999999999999998</v>
      </c>
      <c r="U269" s="71">
        <f t="shared" si="178"/>
        <v>1808.94</v>
      </c>
      <c r="V269" s="71">
        <f t="shared" si="179"/>
        <v>837.13499999999999</v>
      </c>
      <c r="W269" s="71">
        <f t="shared" si="180"/>
        <v>511.07100000000003</v>
      </c>
      <c r="X269" s="71">
        <f t="shared" si="181"/>
        <v>1836.1000000000001</v>
      </c>
      <c r="Y269" s="71">
        <f t="shared" si="182"/>
        <v>774.28499999999997</v>
      </c>
      <c r="Z269" s="71">
        <f t="shared" si="183"/>
        <v>1447.873</v>
      </c>
      <c r="AA269" s="71">
        <f t="shared" si="184"/>
        <v>929.14199999999994</v>
      </c>
      <c r="AB269" s="71">
        <f t="shared" si="185"/>
        <v>8144.5460000000003</v>
      </c>
    </row>
    <row r="270" spans="1:28" x14ac:dyDescent="0.2">
      <c r="A270" s="25">
        <v>222</v>
      </c>
      <c r="B270" s="162"/>
      <c r="C270" s="163"/>
      <c r="D270" s="26">
        <v>4302179030</v>
      </c>
      <c r="E270" s="18" t="s">
        <v>266</v>
      </c>
      <c r="F270" s="29">
        <f t="shared" si="165"/>
        <v>8144.5460000000003</v>
      </c>
      <c r="G270" s="18" t="s">
        <v>26</v>
      </c>
      <c r="H270" s="18"/>
      <c r="I270" s="18"/>
      <c r="J270" s="19"/>
      <c r="K270" s="66"/>
      <c r="L270" s="162">
        <v>150</v>
      </c>
      <c r="M270" s="162">
        <f t="shared" si="176"/>
        <v>146</v>
      </c>
      <c r="N270" s="162">
        <v>39</v>
      </c>
      <c r="O270" s="162">
        <v>2.2000000000000002</v>
      </c>
      <c r="P270" s="162">
        <v>200</v>
      </c>
      <c r="Q270" s="162">
        <v>50</v>
      </c>
      <c r="R270" s="162">
        <v>170</v>
      </c>
      <c r="S270" s="162">
        <v>60</v>
      </c>
      <c r="T270" s="20">
        <f t="shared" si="177"/>
        <v>2.2999999999999998</v>
      </c>
      <c r="U270" s="71">
        <f t="shared" si="178"/>
        <v>1808.94</v>
      </c>
      <c r="V270" s="71">
        <f t="shared" si="179"/>
        <v>837.13499999999999</v>
      </c>
      <c r="W270" s="71">
        <f t="shared" si="180"/>
        <v>511.07100000000003</v>
      </c>
      <c r="X270" s="71">
        <f t="shared" si="181"/>
        <v>1836.1000000000001</v>
      </c>
      <c r="Y270" s="71">
        <f t="shared" si="182"/>
        <v>774.28499999999997</v>
      </c>
      <c r="Z270" s="71">
        <f t="shared" si="183"/>
        <v>1447.873</v>
      </c>
      <c r="AA270" s="71">
        <f t="shared" si="184"/>
        <v>929.14199999999994</v>
      </c>
      <c r="AB270" s="71">
        <f t="shared" si="185"/>
        <v>8144.5460000000003</v>
      </c>
    </row>
    <row r="271" spans="1:28" x14ac:dyDescent="0.2">
      <c r="A271" s="25">
        <v>223</v>
      </c>
      <c r="B271" s="162"/>
      <c r="C271" s="163"/>
      <c r="D271" s="26">
        <v>4302179050</v>
      </c>
      <c r="E271" s="18" t="s">
        <v>267</v>
      </c>
      <c r="F271" s="29">
        <f t="shared" si="165"/>
        <v>8144.5460000000003</v>
      </c>
      <c r="G271" s="18" t="s">
        <v>26</v>
      </c>
      <c r="H271" s="18"/>
      <c r="I271" s="18"/>
      <c r="J271" s="19"/>
      <c r="K271" s="66"/>
      <c r="L271" s="162">
        <v>150</v>
      </c>
      <c r="M271" s="162">
        <f t="shared" si="176"/>
        <v>146</v>
      </c>
      <c r="N271" s="162">
        <v>39</v>
      </c>
      <c r="O271" s="162">
        <v>2.2000000000000002</v>
      </c>
      <c r="P271" s="162">
        <v>200</v>
      </c>
      <c r="Q271" s="162">
        <v>50</v>
      </c>
      <c r="R271" s="162">
        <v>170</v>
      </c>
      <c r="S271" s="162">
        <v>60</v>
      </c>
      <c r="T271" s="20">
        <f t="shared" si="177"/>
        <v>2.2999999999999998</v>
      </c>
      <c r="U271" s="71">
        <f t="shared" si="178"/>
        <v>1808.94</v>
      </c>
      <c r="V271" s="71">
        <f t="shared" si="179"/>
        <v>837.13499999999999</v>
      </c>
      <c r="W271" s="71">
        <f t="shared" si="180"/>
        <v>511.07100000000003</v>
      </c>
      <c r="X271" s="71">
        <f t="shared" si="181"/>
        <v>1836.1000000000001</v>
      </c>
      <c r="Y271" s="71">
        <f t="shared" si="182"/>
        <v>774.28499999999997</v>
      </c>
      <c r="Z271" s="71">
        <f t="shared" si="183"/>
        <v>1447.873</v>
      </c>
      <c r="AA271" s="71">
        <f t="shared" si="184"/>
        <v>929.14199999999994</v>
      </c>
      <c r="AB271" s="71">
        <f t="shared" si="185"/>
        <v>8144.5460000000003</v>
      </c>
    </row>
    <row r="272" spans="1:28" x14ac:dyDescent="0.2">
      <c r="A272" s="25">
        <v>224</v>
      </c>
      <c r="B272" s="162"/>
      <c r="C272" s="163"/>
      <c r="D272" s="26">
        <v>4302419010</v>
      </c>
      <c r="E272" s="18" t="s">
        <v>425</v>
      </c>
      <c r="F272" s="29">
        <f>AB272</f>
        <v>8144.5460000000003</v>
      </c>
      <c r="G272" s="18" t="s">
        <v>362</v>
      </c>
      <c r="H272" s="18"/>
      <c r="I272" s="18"/>
      <c r="J272" s="19"/>
      <c r="K272" s="66">
        <v>1</v>
      </c>
      <c r="L272" s="162">
        <v>150</v>
      </c>
      <c r="M272" s="162">
        <f t="shared" si="176"/>
        <v>146</v>
      </c>
      <c r="N272" s="162">
        <v>39</v>
      </c>
      <c r="O272" s="162">
        <v>2.2000000000000002</v>
      </c>
      <c r="P272" s="162">
        <v>200</v>
      </c>
      <c r="Q272" s="162">
        <v>50</v>
      </c>
      <c r="R272" s="162">
        <v>170</v>
      </c>
      <c r="S272" s="162">
        <v>60</v>
      </c>
      <c r="T272" s="20">
        <f>(R272+S272)/100</f>
        <v>2.2999999999999998</v>
      </c>
      <c r="U272" s="71">
        <f>L272*M272*$E$3</f>
        <v>1808.94</v>
      </c>
      <c r="V272" s="71">
        <f>L272*N272*$E$4</f>
        <v>837.13499999999999</v>
      </c>
      <c r="W272" s="71">
        <f>O272*$E$5*L272</f>
        <v>511.07100000000003</v>
      </c>
      <c r="X272" s="71">
        <f>P272*$E$6</f>
        <v>1836.1000000000001</v>
      </c>
      <c r="Y272" s="71">
        <f>Q272*$E$9</f>
        <v>774.28499999999997</v>
      </c>
      <c r="Z272" s="71">
        <f>R272*$E$7</f>
        <v>1447.873</v>
      </c>
      <c r="AA272" s="71">
        <f>S272*$E$8</f>
        <v>929.14199999999994</v>
      </c>
      <c r="AB272" s="71">
        <f>SUM(U272:AA272)</f>
        <v>8144.5460000000003</v>
      </c>
    </row>
    <row r="273" spans="1:28" x14ac:dyDescent="0.2">
      <c r="A273" s="25">
        <v>225</v>
      </c>
      <c r="B273" s="162"/>
      <c r="C273" s="163"/>
      <c r="D273" s="26">
        <v>4302179060</v>
      </c>
      <c r="E273" s="18" t="s">
        <v>268</v>
      </c>
      <c r="F273" s="29">
        <f t="shared" si="165"/>
        <v>8144.5460000000003</v>
      </c>
      <c r="G273" s="18" t="s">
        <v>26</v>
      </c>
      <c r="H273" s="18"/>
      <c r="I273" s="18"/>
      <c r="J273" s="19"/>
      <c r="K273" s="66"/>
      <c r="L273" s="162">
        <v>150</v>
      </c>
      <c r="M273" s="162">
        <f t="shared" si="176"/>
        <v>146</v>
      </c>
      <c r="N273" s="162">
        <v>39</v>
      </c>
      <c r="O273" s="162">
        <v>2.2000000000000002</v>
      </c>
      <c r="P273" s="162">
        <v>200</v>
      </c>
      <c r="Q273" s="162">
        <v>50</v>
      </c>
      <c r="R273" s="162">
        <v>170</v>
      </c>
      <c r="S273" s="162">
        <v>60</v>
      </c>
      <c r="T273" s="20">
        <f t="shared" si="177"/>
        <v>2.2999999999999998</v>
      </c>
      <c r="U273" s="71">
        <f t="shared" si="178"/>
        <v>1808.94</v>
      </c>
      <c r="V273" s="71">
        <f t="shared" si="179"/>
        <v>837.13499999999999</v>
      </c>
      <c r="W273" s="71">
        <f t="shared" si="180"/>
        <v>511.07100000000003</v>
      </c>
      <c r="X273" s="71">
        <f t="shared" si="181"/>
        <v>1836.1000000000001</v>
      </c>
      <c r="Y273" s="71">
        <f t="shared" si="182"/>
        <v>774.28499999999997</v>
      </c>
      <c r="Z273" s="71">
        <f t="shared" si="183"/>
        <v>1447.873</v>
      </c>
      <c r="AA273" s="71">
        <f t="shared" si="184"/>
        <v>929.14199999999994</v>
      </c>
      <c r="AB273" s="71">
        <f t="shared" si="185"/>
        <v>8144.5460000000003</v>
      </c>
    </row>
    <row r="274" spans="1:28" x14ac:dyDescent="0.2">
      <c r="A274" s="25">
        <v>226</v>
      </c>
      <c r="B274" s="162"/>
      <c r="C274" s="163"/>
      <c r="D274" s="26">
        <v>4302179070</v>
      </c>
      <c r="E274" s="18" t="s">
        <v>269</v>
      </c>
      <c r="F274" s="29">
        <f t="shared" si="165"/>
        <v>8144.5460000000003</v>
      </c>
      <c r="G274" s="18" t="s">
        <v>26</v>
      </c>
      <c r="H274" s="18"/>
      <c r="I274" s="18"/>
      <c r="J274" s="19"/>
      <c r="K274" s="66"/>
      <c r="L274" s="162">
        <v>150</v>
      </c>
      <c r="M274" s="162">
        <f t="shared" si="176"/>
        <v>146</v>
      </c>
      <c r="N274" s="162">
        <v>39</v>
      </c>
      <c r="O274" s="162">
        <v>2.2000000000000002</v>
      </c>
      <c r="P274" s="162">
        <v>200</v>
      </c>
      <c r="Q274" s="162">
        <v>50</v>
      </c>
      <c r="R274" s="162">
        <v>170</v>
      </c>
      <c r="S274" s="162">
        <v>60</v>
      </c>
      <c r="T274" s="20">
        <f t="shared" si="177"/>
        <v>2.2999999999999998</v>
      </c>
      <c r="U274" s="71">
        <f t="shared" si="178"/>
        <v>1808.94</v>
      </c>
      <c r="V274" s="71">
        <f t="shared" si="179"/>
        <v>837.13499999999999</v>
      </c>
      <c r="W274" s="71">
        <f t="shared" si="180"/>
        <v>511.07100000000003</v>
      </c>
      <c r="X274" s="71">
        <f t="shared" si="181"/>
        <v>1836.1000000000001</v>
      </c>
      <c r="Y274" s="71">
        <f t="shared" si="182"/>
        <v>774.28499999999997</v>
      </c>
      <c r="Z274" s="71">
        <f t="shared" si="183"/>
        <v>1447.873</v>
      </c>
      <c r="AA274" s="71">
        <f t="shared" si="184"/>
        <v>929.14199999999994</v>
      </c>
      <c r="AB274" s="71">
        <f t="shared" si="185"/>
        <v>8144.5460000000003</v>
      </c>
    </row>
    <row r="275" spans="1:28" x14ac:dyDescent="0.2">
      <c r="A275" s="25">
        <v>227</v>
      </c>
      <c r="B275" s="162"/>
      <c r="C275" s="163"/>
      <c r="D275" s="26">
        <v>4302179080</v>
      </c>
      <c r="E275" s="18" t="s">
        <v>270</v>
      </c>
      <c r="F275" s="29">
        <f t="shared" si="165"/>
        <v>8144.5460000000003</v>
      </c>
      <c r="G275" s="18" t="s">
        <v>26</v>
      </c>
      <c r="H275" s="18"/>
      <c r="I275" s="18"/>
      <c r="J275" s="19"/>
      <c r="K275" s="66"/>
      <c r="L275" s="162">
        <v>150</v>
      </c>
      <c r="M275" s="162">
        <f t="shared" si="176"/>
        <v>146</v>
      </c>
      <c r="N275" s="162">
        <v>39</v>
      </c>
      <c r="O275" s="162">
        <v>2.2000000000000002</v>
      </c>
      <c r="P275" s="162">
        <v>200</v>
      </c>
      <c r="Q275" s="162">
        <v>50</v>
      </c>
      <c r="R275" s="162">
        <v>170</v>
      </c>
      <c r="S275" s="162">
        <v>60</v>
      </c>
      <c r="T275" s="20">
        <f t="shared" si="177"/>
        <v>2.2999999999999998</v>
      </c>
      <c r="U275" s="71">
        <f t="shared" si="178"/>
        <v>1808.94</v>
      </c>
      <c r="V275" s="71">
        <f t="shared" si="179"/>
        <v>837.13499999999999</v>
      </c>
      <c r="W275" s="71">
        <f t="shared" si="180"/>
        <v>511.07100000000003</v>
      </c>
      <c r="X275" s="71">
        <f t="shared" si="181"/>
        <v>1836.1000000000001</v>
      </c>
      <c r="Y275" s="71">
        <f t="shared" si="182"/>
        <v>774.28499999999997</v>
      </c>
      <c r="Z275" s="71">
        <f t="shared" si="183"/>
        <v>1447.873</v>
      </c>
      <c r="AA275" s="71">
        <f t="shared" si="184"/>
        <v>929.14199999999994</v>
      </c>
      <c r="AB275" s="71">
        <f t="shared" si="185"/>
        <v>8144.5460000000003</v>
      </c>
    </row>
    <row r="276" spans="1:28" x14ac:dyDescent="0.2">
      <c r="A276" s="25">
        <v>228</v>
      </c>
      <c r="B276" s="162"/>
      <c r="C276" s="163"/>
      <c r="D276" s="138">
        <v>4302320010</v>
      </c>
      <c r="E276" s="18" t="s">
        <v>271</v>
      </c>
      <c r="F276" s="29">
        <f t="shared" si="165"/>
        <v>8144.5460000000003</v>
      </c>
      <c r="G276" s="18" t="s">
        <v>26</v>
      </c>
      <c r="H276" s="18">
        <v>30</v>
      </c>
      <c r="I276" s="18"/>
      <c r="J276" s="19">
        <v>13</v>
      </c>
      <c r="K276" s="66"/>
      <c r="L276" s="162">
        <v>150</v>
      </c>
      <c r="M276" s="162">
        <f t="shared" si="176"/>
        <v>146</v>
      </c>
      <c r="N276" s="162">
        <v>39</v>
      </c>
      <c r="O276" s="162">
        <v>2.2000000000000002</v>
      </c>
      <c r="P276" s="162">
        <v>200</v>
      </c>
      <c r="Q276" s="162">
        <v>50</v>
      </c>
      <c r="R276" s="162">
        <v>170</v>
      </c>
      <c r="S276" s="162">
        <v>60</v>
      </c>
      <c r="T276" s="20">
        <f t="shared" si="177"/>
        <v>2.2999999999999998</v>
      </c>
      <c r="U276" s="71">
        <f t="shared" si="178"/>
        <v>1808.94</v>
      </c>
      <c r="V276" s="71">
        <f t="shared" si="179"/>
        <v>837.13499999999999</v>
      </c>
      <c r="W276" s="71">
        <f t="shared" si="180"/>
        <v>511.07100000000003</v>
      </c>
      <c r="X276" s="71">
        <f t="shared" si="181"/>
        <v>1836.1000000000001</v>
      </c>
      <c r="Y276" s="71">
        <f t="shared" si="182"/>
        <v>774.28499999999997</v>
      </c>
      <c r="Z276" s="71">
        <f t="shared" si="183"/>
        <v>1447.873</v>
      </c>
      <c r="AA276" s="71">
        <f t="shared" si="184"/>
        <v>929.14199999999994</v>
      </c>
      <c r="AB276" s="71">
        <f t="shared" si="185"/>
        <v>8144.5460000000003</v>
      </c>
    </row>
    <row r="277" spans="1:28" x14ac:dyDescent="0.2">
      <c r="A277" s="25">
        <v>229</v>
      </c>
      <c r="B277" s="162"/>
      <c r="C277" s="163"/>
      <c r="D277" s="138">
        <v>4302330010</v>
      </c>
      <c r="E277" s="18" t="s">
        <v>272</v>
      </c>
      <c r="F277" s="29">
        <f t="shared" si="165"/>
        <v>8144.5460000000003</v>
      </c>
      <c r="G277" s="18" t="s">
        <v>26</v>
      </c>
      <c r="H277" s="18">
        <v>30</v>
      </c>
      <c r="I277" s="18"/>
      <c r="J277" s="19">
        <v>13</v>
      </c>
      <c r="K277" s="66"/>
      <c r="L277" s="162">
        <v>150</v>
      </c>
      <c r="M277" s="162">
        <f t="shared" si="176"/>
        <v>146</v>
      </c>
      <c r="N277" s="162">
        <v>39</v>
      </c>
      <c r="O277" s="162">
        <v>2.2000000000000002</v>
      </c>
      <c r="P277" s="162">
        <v>200</v>
      </c>
      <c r="Q277" s="162">
        <v>50</v>
      </c>
      <c r="R277" s="162">
        <v>170</v>
      </c>
      <c r="S277" s="162">
        <v>60</v>
      </c>
      <c r="T277" s="20">
        <f t="shared" si="177"/>
        <v>2.2999999999999998</v>
      </c>
      <c r="U277" s="71">
        <f t="shared" si="178"/>
        <v>1808.94</v>
      </c>
      <c r="V277" s="71">
        <f t="shared" si="179"/>
        <v>837.13499999999999</v>
      </c>
      <c r="W277" s="71">
        <f t="shared" si="180"/>
        <v>511.07100000000003</v>
      </c>
      <c r="X277" s="71">
        <f t="shared" si="181"/>
        <v>1836.1000000000001</v>
      </c>
      <c r="Y277" s="71">
        <f t="shared" si="182"/>
        <v>774.28499999999997</v>
      </c>
      <c r="Z277" s="71">
        <f t="shared" si="183"/>
        <v>1447.873</v>
      </c>
      <c r="AA277" s="71">
        <f t="shared" si="184"/>
        <v>929.14199999999994</v>
      </c>
      <c r="AB277" s="71">
        <f t="shared" si="185"/>
        <v>8144.5460000000003</v>
      </c>
    </row>
    <row r="278" spans="1:28" x14ac:dyDescent="0.2">
      <c r="A278" s="25">
        <v>230</v>
      </c>
      <c r="B278" s="162">
        <v>4401</v>
      </c>
      <c r="C278" s="163">
        <v>0</v>
      </c>
      <c r="D278" s="17">
        <v>4401000000</v>
      </c>
      <c r="E278" s="37" t="s">
        <v>273</v>
      </c>
      <c r="F278" s="38">
        <f t="shared" si="165"/>
        <v>6704.3899999999994</v>
      </c>
      <c r="G278" s="18"/>
      <c r="H278" s="18"/>
      <c r="I278" s="18"/>
      <c r="J278" s="19"/>
      <c r="K278" s="66"/>
      <c r="L278" s="162">
        <v>150</v>
      </c>
      <c r="M278" s="162">
        <f t="shared" si="176"/>
        <v>146</v>
      </c>
      <c r="N278" s="162">
        <v>39</v>
      </c>
      <c r="O278" s="162">
        <v>2.2000000000000002</v>
      </c>
      <c r="P278" s="162">
        <v>200</v>
      </c>
      <c r="Q278" s="162">
        <v>50</v>
      </c>
      <c r="R278" s="162">
        <v>110</v>
      </c>
      <c r="S278" s="162"/>
      <c r="T278" s="20">
        <f t="shared" si="177"/>
        <v>1.1000000000000001</v>
      </c>
      <c r="U278" s="71">
        <f t="shared" si="178"/>
        <v>1808.94</v>
      </c>
      <c r="V278" s="71">
        <f t="shared" si="179"/>
        <v>837.13499999999999</v>
      </c>
      <c r="W278" s="71">
        <f t="shared" si="180"/>
        <v>511.07100000000003</v>
      </c>
      <c r="X278" s="71">
        <f t="shared" si="181"/>
        <v>1836.1000000000001</v>
      </c>
      <c r="Y278" s="71">
        <f t="shared" si="182"/>
        <v>774.28499999999997</v>
      </c>
      <c r="Z278" s="71">
        <f t="shared" si="183"/>
        <v>936.85899999999992</v>
      </c>
      <c r="AA278" s="71">
        <f t="shared" si="184"/>
        <v>0</v>
      </c>
      <c r="AB278" s="71">
        <f t="shared" si="185"/>
        <v>6704.3899999999994</v>
      </c>
    </row>
    <row r="279" spans="1:28" x14ac:dyDescent="0.2">
      <c r="A279" s="25">
        <v>231</v>
      </c>
      <c r="B279" s="162"/>
      <c r="C279" s="163"/>
      <c r="D279" s="138">
        <v>4401040010</v>
      </c>
      <c r="E279" s="18" t="s">
        <v>274</v>
      </c>
      <c r="F279" s="29">
        <f t="shared" si="165"/>
        <v>6704.3899999999994</v>
      </c>
      <c r="G279" s="18" t="s">
        <v>7</v>
      </c>
      <c r="H279" s="18">
        <v>32</v>
      </c>
      <c r="I279" s="18"/>
      <c r="J279" s="19">
        <v>3</v>
      </c>
      <c r="K279" s="66"/>
      <c r="L279" s="162">
        <v>150</v>
      </c>
      <c r="M279" s="162">
        <f t="shared" si="176"/>
        <v>146</v>
      </c>
      <c r="N279" s="162">
        <v>39</v>
      </c>
      <c r="O279" s="162">
        <v>2.2000000000000002</v>
      </c>
      <c r="P279" s="162">
        <v>200</v>
      </c>
      <c r="Q279" s="162">
        <v>50</v>
      </c>
      <c r="R279" s="162">
        <v>110</v>
      </c>
      <c r="S279" s="162"/>
      <c r="T279" s="20">
        <f t="shared" si="177"/>
        <v>1.1000000000000001</v>
      </c>
      <c r="U279" s="71">
        <f t="shared" si="178"/>
        <v>1808.94</v>
      </c>
      <c r="V279" s="71">
        <f t="shared" si="179"/>
        <v>837.13499999999999</v>
      </c>
      <c r="W279" s="71">
        <f t="shared" si="180"/>
        <v>511.07100000000003</v>
      </c>
      <c r="X279" s="71">
        <f t="shared" si="181"/>
        <v>1836.1000000000001</v>
      </c>
      <c r="Y279" s="71">
        <f t="shared" si="182"/>
        <v>774.28499999999997</v>
      </c>
      <c r="Z279" s="71">
        <f t="shared" si="183"/>
        <v>936.85899999999992</v>
      </c>
      <c r="AA279" s="71">
        <f t="shared" si="184"/>
        <v>0</v>
      </c>
      <c r="AB279" s="71">
        <f t="shared" si="185"/>
        <v>6704.3899999999994</v>
      </c>
    </row>
    <row r="280" spans="1:28" x14ac:dyDescent="0.2">
      <c r="A280" s="25">
        <v>232</v>
      </c>
      <c r="B280" s="162"/>
      <c r="C280" s="163"/>
      <c r="D280" s="138">
        <v>4401046010</v>
      </c>
      <c r="E280" s="18" t="s">
        <v>275</v>
      </c>
      <c r="F280" s="29">
        <f t="shared" si="165"/>
        <v>0</v>
      </c>
      <c r="G280" s="18"/>
      <c r="H280" s="18"/>
      <c r="I280" s="18"/>
      <c r="J280" s="19"/>
      <c r="K280" s="66"/>
      <c r="L280" s="162"/>
      <c r="M280" s="162"/>
      <c r="N280" s="162"/>
      <c r="O280" s="162"/>
      <c r="P280" s="162"/>
      <c r="Q280" s="162"/>
      <c r="R280" s="162"/>
      <c r="S280" s="162"/>
      <c r="T280" s="20"/>
      <c r="U280" s="71"/>
      <c r="V280" s="71"/>
      <c r="W280" s="71"/>
      <c r="X280" s="71"/>
      <c r="Y280" s="71"/>
      <c r="Z280" s="71"/>
      <c r="AA280" s="71"/>
      <c r="AB280" s="71"/>
    </row>
    <row r="281" spans="1:28" x14ac:dyDescent="0.2">
      <c r="A281" s="25">
        <v>233</v>
      </c>
      <c r="B281" s="162"/>
      <c r="C281" s="163"/>
      <c r="D281" s="138">
        <v>4401040014</v>
      </c>
      <c r="E281" s="18" t="s">
        <v>276</v>
      </c>
      <c r="F281" s="29">
        <f t="shared" si="165"/>
        <v>6704.3899999999994</v>
      </c>
      <c r="G281" s="18" t="s">
        <v>27</v>
      </c>
      <c r="H281" s="18">
        <v>32</v>
      </c>
      <c r="I281" s="18"/>
      <c r="J281" s="19">
        <v>4</v>
      </c>
      <c r="K281" s="66"/>
      <c r="L281" s="162">
        <v>150</v>
      </c>
      <c r="M281" s="162">
        <f t="shared" ref="M281:M318" si="186">$G$3</f>
        <v>146</v>
      </c>
      <c r="N281" s="162">
        <v>39</v>
      </c>
      <c r="O281" s="162">
        <v>2.2000000000000002</v>
      </c>
      <c r="P281" s="162">
        <v>200</v>
      </c>
      <c r="Q281" s="162">
        <v>50</v>
      </c>
      <c r="R281" s="162">
        <v>110</v>
      </c>
      <c r="S281" s="162"/>
      <c r="T281" s="20">
        <f t="shared" ref="T281:T317" si="187">(R281+S281)/100</f>
        <v>1.1000000000000001</v>
      </c>
      <c r="U281" s="71">
        <f t="shared" ref="U281:U317" si="188">L281*M281*$E$3</f>
        <v>1808.94</v>
      </c>
      <c r="V281" s="71">
        <f t="shared" ref="V281:V317" si="189">L281*N281*$E$4</f>
        <v>837.13499999999999</v>
      </c>
      <c r="W281" s="71">
        <f t="shared" ref="W281:W317" si="190">O281*$E$5*L281</f>
        <v>511.07100000000003</v>
      </c>
      <c r="X281" s="71">
        <f t="shared" ref="X281:X317" si="191">P281*$E$6</f>
        <v>1836.1000000000001</v>
      </c>
      <c r="Y281" s="71">
        <f t="shared" ref="Y281:Y317" si="192">Q281*$E$9</f>
        <v>774.28499999999997</v>
      </c>
      <c r="Z281" s="71">
        <f t="shared" ref="Z281:Z317" si="193">R281*$E$7</f>
        <v>936.85899999999992</v>
      </c>
      <c r="AA281" s="71">
        <f t="shared" ref="AA281:AA317" si="194">S281*$E$8</f>
        <v>0</v>
      </c>
      <c r="AB281" s="71">
        <f t="shared" ref="AB281:AB317" si="195">SUM(U281:AA281)</f>
        <v>6704.3899999999994</v>
      </c>
    </row>
    <row r="282" spans="1:28" x14ac:dyDescent="0.2">
      <c r="A282" s="25">
        <v>234</v>
      </c>
      <c r="B282" s="162"/>
      <c r="C282" s="163"/>
      <c r="D282" s="138">
        <v>4401040029</v>
      </c>
      <c r="E282" s="18" t="s">
        <v>277</v>
      </c>
      <c r="F282" s="29">
        <f t="shared" si="165"/>
        <v>6704.3899999999994</v>
      </c>
      <c r="G282" s="18" t="s">
        <v>28</v>
      </c>
      <c r="H282" s="18">
        <v>34</v>
      </c>
      <c r="I282" s="18"/>
      <c r="J282" s="19">
        <v>9</v>
      </c>
      <c r="K282" s="66"/>
      <c r="L282" s="162">
        <v>150</v>
      </c>
      <c r="M282" s="162">
        <f t="shared" si="186"/>
        <v>146</v>
      </c>
      <c r="N282" s="162">
        <v>39</v>
      </c>
      <c r="O282" s="162">
        <v>2.2000000000000002</v>
      </c>
      <c r="P282" s="162">
        <v>200</v>
      </c>
      <c r="Q282" s="162">
        <v>50</v>
      </c>
      <c r="R282" s="162">
        <v>110</v>
      </c>
      <c r="S282" s="162"/>
      <c r="T282" s="20">
        <f t="shared" si="187"/>
        <v>1.1000000000000001</v>
      </c>
      <c r="U282" s="71">
        <f t="shared" si="188"/>
        <v>1808.94</v>
      </c>
      <c r="V282" s="71">
        <f t="shared" si="189"/>
        <v>837.13499999999999</v>
      </c>
      <c r="W282" s="71">
        <f t="shared" si="190"/>
        <v>511.07100000000003</v>
      </c>
      <c r="X282" s="71">
        <f t="shared" si="191"/>
        <v>1836.1000000000001</v>
      </c>
      <c r="Y282" s="71">
        <f t="shared" si="192"/>
        <v>774.28499999999997</v>
      </c>
      <c r="Z282" s="71">
        <f t="shared" si="193"/>
        <v>936.85899999999992</v>
      </c>
      <c r="AA282" s="71">
        <f t="shared" si="194"/>
        <v>0</v>
      </c>
      <c r="AB282" s="71">
        <f t="shared" si="195"/>
        <v>6704.3899999999994</v>
      </c>
    </row>
    <row r="283" spans="1:28" x14ac:dyDescent="0.2">
      <c r="A283" s="25">
        <v>235</v>
      </c>
      <c r="B283" s="162">
        <v>4403</v>
      </c>
      <c r="C283" s="163">
        <v>0</v>
      </c>
      <c r="D283" s="17">
        <v>4403000000</v>
      </c>
      <c r="E283" s="37" t="s">
        <v>496</v>
      </c>
      <c r="F283" s="38">
        <f t="shared" si="165"/>
        <v>5767.5309999999999</v>
      </c>
      <c r="G283" s="18"/>
      <c r="H283" s="18"/>
      <c r="I283" s="18"/>
      <c r="J283" s="19"/>
      <c r="K283" s="66"/>
      <c r="L283" s="162">
        <v>150</v>
      </c>
      <c r="M283" s="162">
        <f t="shared" si="186"/>
        <v>146</v>
      </c>
      <c r="N283" s="162">
        <v>39</v>
      </c>
      <c r="O283" s="162">
        <v>2.2000000000000002</v>
      </c>
      <c r="P283" s="162">
        <v>200</v>
      </c>
      <c r="Q283" s="162">
        <v>50</v>
      </c>
      <c r="R283" s="162"/>
      <c r="S283" s="162"/>
      <c r="T283" s="20">
        <f t="shared" si="187"/>
        <v>0</v>
      </c>
      <c r="U283" s="71">
        <f t="shared" si="188"/>
        <v>1808.94</v>
      </c>
      <c r="V283" s="71">
        <f t="shared" si="189"/>
        <v>837.13499999999999</v>
      </c>
      <c r="W283" s="71">
        <f t="shared" si="190"/>
        <v>511.07100000000003</v>
      </c>
      <c r="X283" s="71">
        <f t="shared" si="191"/>
        <v>1836.1000000000001</v>
      </c>
      <c r="Y283" s="71">
        <f t="shared" si="192"/>
        <v>774.28499999999997</v>
      </c>
      <c r="Z283" s="71">
        <f t="shared" si="193"/>
        <v>0</v>
      </c>
      <c r="AA283" s="71">
        <f t="shared" si="194"/>
        <v>0</v>
      </c>
      <c r="AB283" s="71">
        <f t="shared" si="195"/>
        <v>5767.5309999999999</v>
      </c>
    </row>
    <row r="284" spans="1:28" x14ac:dyDescent="0.2">
      <c r="A284" s="25">
        <v>236</v>
      </c>
      <c r="B284" s="162">
        <v>4404</v>
      </c>
      <c r="C284" s="163">
        <v>0</v>
      </c>
      <c r="D284" s="17">
        <v>4404000000</v>
      </c>
      <c r="E284" s="37" t="s">
        <v>278</v>
      </c>
      <c r="F284" s="38">
        <f t="shared" si="165"/>
        <v>7664.4939999999997</v>
      </c>
      <c r="G284" s="18"/>
      <c r="H284" s="18"/>
      <c r="I284" s="18"/>
      <c r="J284" s="19"/>
      <c r="K284" s="66"/>
      <c r="L284" s="162">
        <v>150</v>
      </c>
      <c r="M284" s="162">
        <f t="shared" si="186"/>
        <v>146</v>
      </c>
      <c r="N284" s="162">
        <v>39</v>
      </c>
      <c r="O284" s="162">
        <v>2.2000000000000002</v>
      </c>
      <c r="P284" s="162">
        <v>200</v>
      </c>
      <c r="Q284" s="162">
        <v>50</v>
      </c>
      <c r="R284" s="162">
        <v>150</v>
      </c>
      <c r="S284" s="162">
        <v>40</v>
      </c>
      <c r="T284" s="20">
        <f t="shared" si="187"/>
        <v>1.9</v>
      </c>
      <c r="U284" s="71">
        <f t="shared" si="188"/>
        <v>1808.94</v>
      </c>
      <c r="V284" s="71">
        <f t="shared" si="189"/>
        <v>837.13499999999999</v>
      </c>
      <c r="W284" s="71">
        <f t="shared" si="190"/>
        <v>511.07100000000003</v>
      </c>
      <c r="X284" s="71">
        <f t="shared" si="191"/>
        <v>1836.1000000000001</v>
      </c>
      <c r="Y284" s="71">
        <f t="shared" si="192"/>
        <v>774.28499999999997</v>
      </c>
      <c r="Z284" s="71">
        <f t="shared" si="193"/>
        <v>1277.5349999999999</v>
      </c>
      <c r="AA284" s="71">
        <f t="shared" si="194"/>
        <v>619.428</v>
      </c>
      <c r="AB284" s="71">
        <f t="shared" si="195"/>
        <v>7664.4939999999997</v>
      </c>
    </row>
    <row r="285" spans="1:28" x14ac:dyDescent="0.2">
      <c r="A285" s="25">
        <v>237</v>
      </c>
      <c r="B285" s="162"/>
      <c r="C285" s="163"/>
      <c r="D285" s="26">
        <v>4404026010</v>
      </c>
      <c r="E285" s="18" t="s">
        <v>279</v>
      </c>
      <c r="F285" s="29">
        <f t="shared" si="165"/>
        <v>7664.4939999999997</v>
      </c>
      <c r="G285" s="18" t="s">
        <v>7</v>
      </c>
      <c r="H285" s="18">
        <v>32</v>
      </c>
      <c r="I285" s="18"/>
      <c r="J285" s="19">
        <v>3</v>
      </c>
      <c r="K285" s="66">
        <v>1</v>
      </c>
      <c r="L285" s="162">
        <v>150</v>
      </c>
      <c r="M285" s="162">
        <f t="shared" si="186"/>
        <v>146</v>
      </c>
      <c r="N285" s="162">
        <v>39</v>
      </c>
      <c r="O285" s="162">
        <v>2.2000000000000002</v>
      </c>
      <c r="P285" s="162">
        <v>200</v>
      </c>
      <c r="Q285" s="162">
        <v>50</v>
      </c>
      <c r="R285" s="162">
        <v>150</v>
      </c>
      <c r="S285" s="162">
        <v>40</v>
      </c>
      <c r="T285" s="20">
        <f t="shared" si="187"/>
        <v>1.9</v>
      </c>
      <c r="U285" s="71">
        <f t="shared" si="188"/>
        <v>1808.94</v>
      </c>
      <c r="V285" s="71">
        <f t="shared" si="189"/>
        <v>837.13499999999999</v>
      </c>
      <c r="W285" s="71">
        <f t="shared" si="190"/>
        <v>511.07100000000003</v>
      </c>
      <c r="X285" s="71">
        <f t="shared" si="191"/>
        <v>1836.1000000000001</v>
      </c>
      <c r="Y285" s="71">
        <f t="shared" si="192"/>
        <v>774.28499999999997</v>
      </c>
      <c r="Z285" s="71">
        <f t="shared" si="193"/>
        <v>1277.5349999999999</v>
      </c>
      <c r="AA285" s="71">
        <f t="shared" si="194"/>
        <v>619.428</v>
      </c>
      <c r="AB285" s="71">
        <f t="shared" si="195"/>
        <v>7664.4939999999997</v>
      </c>
    </row>
    <row r="286" spans="1:28" x14ac:dyDescent="0.2">
      <c r="A286" s="25">
        <v>238</v>
      </c>
      <c r="B286" s="162"/>
      <c r="C286" s="163"/>
      <c r="D286" s="26">
        <v>4404036010</v>
      </c>
      <c r="E286" s="18" t="s">
        <v>280</v>
      </c>
      <c r="F286" s="29">
        <f t="shared" si="165"/>
        <v>7664.4939999999997</v>
      </c>
      <c r="G286" s="18" t="s">
        <v>7</v>
      </c>
      <c r="H286" s="18">
        <v>32</v>
      </c>
      <c r="I286" s="18"/>
      <c r="J286" s="19">
        <v>3</v>
      </c>
      <c r="K286" s="66"/>
      <c r="L286" s="162">
        <v>150</v>
      </c>
      <c r="M286" s="162">
        <f t="shared" si="186"/>
        <v>146</v>
      </c>
      <c r="N286" s="162">
        <v>39</v>
      </c>
      <c r="O286" s="162">
        <v>2.2000000000000002</v>
      </c>
      <c r="P286" s="162">
        <v>200</v>
      </c>
      <c r="Q286" s="162">
        <v>50</v>
      </c>
      <c r="R286" s="162">
        <v>150</v>
      </c>
      <c r="S286" s="162">
        <v>40</v>
      </c>
      <c r="T286" s="20">
        <f t="shared" si="187"/>
        <v>1.9</v>
      </c>
      <c r="U286" s="71">
        <f t="shared" si="188"/>
        <v>1808.94</v>
      </c>
      <c r="V286" s="71">
        <f t="shared" si="189"/>
        <v>837.13499999999999</v>
      </c>
      <c r="W286" s="71">
        <f t="shared" si="190"/>
        <v>511.07100000000003</v>
      </c>
      <c r="X286" s="71">
        <f t="shared" si="191"/>
        <v>1836.1000000000001</v>
      </c>
      <c r="Y286" s="71">
        <f t="shared" si="192"/>
        <v>774.28499999999997</v>
      </c>
      <c r="Z286" s="71">
        <f t="shared" si="193"/>
        <v>1277.5349999999999</v>
      </c>
      <c r="AA286" s="71">
        <f t="shared" si="194"/>
        <v>619.428</v>
      </c>
      <c r="AB286" s="71">
        <f t="shared" si="195"/>
        <v>7664.4939999999997</v>
      </c>
    </row>
    <row r="287" spans="1:28" x14ac:dyDescent="0.2">
      <c r="A287" s="25">
        <v>238</v>
      </c>
      <c r="B287" s="162"/>
      <c r="C287" s="166"/>
      <c r="D287" s="26">
        <v>4404040010</v>
      </c>
      <c r="E287" s="18" t="s">
        <v>503</v>
      </c>
      <c r="F287" s="29">
        <f t="shared" ref="F287" si="196">AB287</f>
        <v>7664.4939999999997</v>
      </c>
      <c r="G287" s="18" t="s">
        <v>7</v>
      </c>
      <c r="H287" s="18">
        <v>32</v>
      </c>
      <c r="I287" s="18"/>
      <c r="J287" s="24">
        <v>3</v>
      </c>
      <c r="K287" s="67"/>
      <c r="L287" s="162">
        <v>150</v>
      </c>
      <c r="M287" s="162">
        <f t="shared" si="186"/>
        <v>146</v>
      </c>
      <c r="N287" s="162">
        <v>39</v>
      </c>
      <c r="O287" s="162">
        <v>2.2000000000000002</v>
      </c>
      <c r="P287" s="162">
        <v>200</v>
      </c>
      <c r="Q287" s="162">
        <v>50</v>
      </c>
      <c r="R287" s="162">
        <v>150</v>
      </c>
      <c r="S287" s="162">
        <v>40</v>
      </c>
      <c r="T287" s="20">
        <f t="shared" ref="T287" si="197">(R287+S287)/100</f>
        <v>1.9</v>
      </c>
      <c r="U287" s="71">
        <f t="shared" ref="U287" si="198">L287*M287*$E$3</f>
        <v>1808.94</v>
      </c>
      <c r="V287" s="71">
        <f t="shared" ref="V287" si="199">L287*N287*$E$4</f>
        <v>837.13499999999999</v>
      </c>
      <c r="W287" s="71">
        <f t="shared" ref="W287" si="200">O287*$E$5*L287</f>
        <v>511.07100000000003</v>
      </c>
      <c r="X287" s="71">
        <f t="shared" ref="X287" si="201">P287*$E$6</f>
        <v>1836.1000000000001</v>
      </c>
      <c r="Y287" s="71">
        <f t="shared" ref="Y287" si="202">Q287*$E$9</f>
        <v>774.28499999999997</v>
      </c>
      <c r="Z287" s="71">
        <f t="shared" ref="Z287" si="203">R287*$E$7</f>
        <v>1277.5349999999999</v>
      </c>
      <c r="AA287" s="71">
        <f t="shared" ref="AA287" si="204">S287*$E$8</f>
        <v>619.428</v>
      </c>
      <c r="AB287" s="71">
        <f t="shared" ref="AB287" si="205">SUM(U287:AA287)</f>
        <v>7664.4939999999997</v>
      </c>
    </row>
    <row r="288" spans="1:28" x14ac:dyDescent="0.2">
      <c r="A288" s="25">
        <v>239</v>
      </c>
      <c r="B288" s="162">
        <v>4501</v>
      </c>
      <c r="C288" s="163">
        <v>0</v>
      </c>
      <c r="D288" s="17">
        <v>4501000000</v>
      </c>
      <c r="E288" s="37" t="s">
        <v>281</v>
      </c>
      <c r="F288" s="38">
        <f t="shared" si="165"/>
        <v>8144.5460000000003</v>
      </c>
      <c r="G288" s="18"/>
      <c r="H288" s="18"/>
      <c r="I288" s="18"/>
      <c r="J288" s="19"/>
      <c r="K288" s="66"/>
      <c r="L288" s="162">
        <v>150</v>
      </c>
      <c r="M288" s="162">
        <f t="shared" si="186"/>
        <v>146</v>
      </c>
      <c r="N288" s="162">
        <v>39</v>
      </c>
      <c r="O288" s="162">
        <v>2.2000000000000002</v>
      </c>
      <c r="P288" s="162">
        <v>200</v>
      </c>
      <c r="Q288" s="162">
        <v>50</v>
      </c>
      <c r="R288" s="162">
        <v>170</v>
      </c>
      <c r="S288" s="162">
        <v>60</v>
      </c>
      <c r="T288" s="20">
        <f t="shared" si="187"/>
        <v>2.2999999999999998</v>
      </c>
      <c r="U288" s="71">
        <f t="shared" si="188"/>
        <v>1808.94</v>
      </c>
      <c r="V288" s="71">
        <f t="shared" si="189"/>
        <v>837.13499999999999</v>
      </c>
      <c r="W288" s="71">
        <f t="shared" si="190"/>
        <v>511.07100000000003</v>
      </c>
      <c r="X288" s="71">
        <f t="shared" si="191"/>
        <v>1836.1000000000001</v>
      </c>
      <c r="Y288" s="71">
        <f t="shared" si="192"/>
        <v>774.28499999999997</v>
      </c>
      <c r="Z288" s="71">
        <f t="shared" si="193"/>
        <v>1447.873</v>
      </c>
      <c r="AA288" s="71">
        <f t="shared" si="194"/>
        <v>929.14199999999994</v>
      </c>
      <c r="AB288" s="71">
        <f t="shared" si="195"/>
        <v>8144.5460000000003</v>
      </c>
    </row>
    <row r="289" spans="1:28" x14ac:dyDescent="0.2">
      <c r="A289" s="25">
        <v>240</v>
      </c>
      <c r="B289" s="162"/>
      <c r="C289" s="163"/>
      <c r="D289" s="138">
        <v>4501060010</v>
      </c>
      <c r="E289" s="69" t="s">
        <v>282</v>
      </c>
      <c r="F289" s="139">
        <f t="shared" si="165"/>
        <v>8144.5460000000003</v>
      </c>
      <c r="G289" s="18" t="s">
        <v>7</v>
      </c>
      <c r="H289" s="18">
        <v>32</v>
      </c>
      <c r="I289" s="18"/>
      <c r="J289" s="19">
        <v>3</v>
      </c>
      <c r="K289" s="66"/>
      <c r="L289" s="162">
        <v>150</v>
      </c>
      <c r="M289" s="162">
        <f t="shared" si="186"/>
        <v>146</v>
      </c>
      <c r="N289" s="162">
        <v>39</v>
      </c>
      <c r="O289" s="162">
        <v>2.2000000000000002</v>
      </c>
      <c r="P289" s="162">
        <v>200</v>
      </c>
      <c r="Q289" s="162">
        <v>50</v>
      </c>
      <c r="R289" s="162">
        <v>170</v>
      </c>
      <c r="S289" s="162">
        <v>60</v>
      </c>
      <c r="T289" s="20">
        <f t="shared" si="187"/>
        <v>2.2999999999999998</v>
      </c>
      <c r="U289" s="71">
        <f t="shared" si="188"/>
        <v>1808.94</v>
      </c>
      <c r="V289" s="71">
        <f t="shared" si="189"/>
        <v>837.13499999999999</v>
      </c>
      <c r="W289" s="71">
        <f t="shared" si="190"/>
        <v>511.07100000000003</v>
      </c>
      <c r="X289" s="71">
        <f t="shared" si="191"/>
        <v>1836.1000000000001</v>
      </c>
      <c r="Y289" s="71">
        <f t="shared" si="192"/>
        <v>774.28499999999997</v>
      </c>
      <c r="Z289" s="71">
        <f t="shared" si="193"/>
        <v>1447.873</v>
      </c>
      <c r="AA289" s="71">
        <f t="shared" si="194"/>
        <v>929.14199999999994</v>
      </c>
      <c r="AB289" s="71">
        <f t="shared" si="195"/>
        <v>8144.5460000000003</v>
      </c>
    </row>
    <row r="290" spans="1:28" x14ac:dyDescent="0.2">
      <c r="A290" s="25">
        <v>241</v>
      </c>
      <c r="B290" s="162"/>
      <c r="C290" s="163"/>
      <c r="D290" s="138">
        <v>4501060014</v>
      </c>
      <c r="E290" s="69" t="s">
        <v>283</v>
      </c>
      <c r="F290" s="139">
        <f t="shared" si="165"/>
        <v>8144.5460000000003</v>
      </c>
      <c r="G290" s="18" t="s">
        <v>27</v>
      </c>
      <c r="H290" s="18">
        <v>32</v>
      </c>
      <c r="I290" s="18"/>
      <c r="J290" s="19">
        <v>4</v>
      </c>
      <c r="K290" s="66"/>
      <c r="L290" s="162">
        <v>150</v>
      </c>
      <c r="M290" s="162">
        <f t="shared" si="186"/>
        <v>146</v>
      </c>
      <c r="N290" s="162">
        <v>39</v>
      </c>
      <c r="O290" s="162">
        <v>2.2000000000000002</v>
      </c>
      <c r="P290" s="162">
        <v>200</v>
      </c>
      <c r="Q290" s="162">
        <v>50</v>
      </c>
      <c r="R290" s="162">
        <v>170</v>
      </c>
      <c r="S290" s="162">
        <v>60</v>
      </c>
      <c r="T290" s="20">
        <f t="shared" si="187"/>
        <v>2.2999999999999998</v>
      </c>
      <c r="U290" s="71">
        <f t="shared" si="188"/>
        <v>1808.94</v>
      </c>
      <c r="V290" s="71">
        <f t="shared" si="189"/>
        <v>837.13499999999999</v>
      </c>
      <c r="W290" s="71">
        <f t="shared" si="190"/>
        <v>511.07100000000003</v>
      </c>
      <c r="X290" s="71">
        <f t="shared" si="191"/>
        <v>1836.1000000000001</v>
      </c>
      <c r="Y290" s="71">
        <f t="shared" si="192"/>
        <v>774.28499999999997</v>
      </c>
      <c r="Z290" s="71">
        <f t="shared" si="193"/>
        <v>1447.873</v>
      </c>
      <c r="AA290" s="71">
        <f t="shared" si="194"/>
        <v>929.14199999999994</v>
      </c>
      <c r="AB290" s="71">
        <f t="shared" si="195"/>
        <v>8144.5460000000003</v>
      </c>
    </row>
    <row r="291" spans="1:28" x14ac:dyDescent="0.2">
      <c r="A291" s="25">
        <v>242</v>
      </c>
      <c r="B291" s="162"/>
      <c r="C291" s="163"/>
      <c r="D291" s="138">
        <v>4501070010</v>
      </c>
      <c r="E291" s="69" t="s">
        <v>284</v>
      </c>
      <c r="F291" s="139">
        <f t="shared" si="165"/>
        <v>8144.5460000000003</v>
      </c>
      <c r="G291" s="18" t="s">
        <v>21</v>
      </c>
      <c r="H291" s="18">
        <v>30</v>
      </c>
      <c r="I291" s="18"/>
      <c r="J291" s="19">
        <v>2</v>
      </c>
      <c r="K291" s="66"/>
      <c r="L291" s="162">
        <v>150</v>
      </c>
      <c r="M291" s="162">
        <f t="shared" si="186"/>
        <v>146</v>
      </c>
      <c r="N291" s="162">
        <v>39</v>
      </c>
      <c r="O291" s="162">
        <v>2.2000000000000002</v>
      </c>
      <c r="P291" s="162">
        <v>200</v>
      </c>
      <c r="Q291" s="162">
        <v>50</v>
      </c>
      <c r="R291" s="162">
        <v>170</v>
      </c>
      <c r="S291" s="162">
        <v>60</v>
      </c>
      <c r="T291" s="20">
        <f t="shared" si="187"/>
        <v>2.2999999999999998</v>
      </c>
      <c r="U291" s="71">
        <f t="shared" si="188"/>
        <v>1808.94</v>
      </c>
      <c r="V291" s="71">
        <f t="shared" si="189"/>
        <v>837.13499999999999</v>
      </c>
      <c r="W291" s="71">
        <f t="shared" si="190"/>
        <v>511.07100000000003</v>
      </c>
      <c r="X291" s="71">
        <f t="shared" si="191"/>
        <v>1836.1000000000001</v>
      </c>
      <c r="Y291" s="71">
        <f t="shared" si="192"/>
        <v>774.28499999999997</v>
      </c>
      <c r="Z291" s="71">
        <f t="shared" si="193"/>
        <v>1447.873</v>
      </c>
      <c r="AA291" s="71">
        <f t="shared" si="194"/>
        <v>929.14199999999994</v>
      </c>
      <c r="AB291" s="71">
        <f t="shared" si="195"/>
        <v>8144.5460000000003</v>
      </c>
    </row>
    <row r="292" spans="1:28" x14ac:dyDescent="0.2">
      <c r="A292" s="25">
        <v>243</v>
      </c>
      <c r="B292" s="162">
        <v>4601</v>
      </c>
      <c r="C292" s="163">
        <v>0</v>
      </c>
      <c r="D292" s="17">
        <v>4601000000</v>
      </c>
      <c r="E292" s="37" t="s">
        <v>285</v>
      </c>
      <c r="F292" s="38">
        <f t="shared" si="165"/>
        <v>7494.1559999999999</v>
      </c>
      <c r="G292" s="18"/>
      <c r="H292" s="18"/>
      <c r="I292" s="18"/>
      <c r="J292" s="19"/>
      <c r="K292" s="66"/>
      <c r="L292" s="162">
        <v>150</v>
      </c>
      <c r="M292" s="162">
        <f t="shared" si="186"/>
        <v>146</v>
      </c>
      <c r="N292" s="162">
        <v>39</v>
      </c>
      <c r="O292" s="162">
        <v>2.2000000000000002</v>
      </c>
      <c r="P292" s="162">
        <v>200</v>
      </c>
      <c r="Q292" s="162">
        <v>50</v>
      </c>
      <c r="R292" s="162">
        <v>130</v>
      </c>
      <c r="S292" s="162">
        <v>40</v>
      </c>
      <c r="T292" s="20">
        <f t="shared" si="187"/>
        <v>1.7</v>
      </c>
      <c r="U292" s="71">
        <f t="shared" si="188"/>
        <v>1808.94</v>
      </c>
      <c r="V292" s="71">
        <f t="shared" si="189"/>
        <v>837.13499999999999</v>
      </c>
      <c r="W292" s="71">
        <f t="shared" si="190"/>
        <v>511.07100000000003</v>
      </c>
      <c r="X292" s="71">
        <f t="shared" si="191"/>
        <v>1836.1000000000001</v>
      </c>
      <c r="Y292" s="71">
        <f t="shared" si="192"/>
        <v>774.28499999999997</v>
      </c>
      <c r="Z292" s="71">
        <f t="shared" si="193"/>
        <v>1107.1969999999999</v>
      </c>
      <c r="AA292" s="71">
        <f t="shared" si="194"/>
        <v>619.428</v>
      </c>
      <c r="AB292" s="71">
        <f t="shared" si="195"/>
        <v>7494.1559999999999</v>
      </c>
    </row>
    <row r="293" spans="1:28" x14ac:dyDescent="0.2">
      <c r="A293" s="25">
        <v>244</v>
      </c>
      <c r="B293" s="162"/>
      <c r="C293" s="163"/>
      <c r="D293" s="138">
        <v>4601050010</v>
      </c>
      <c r="E293" s="69" t="s">
        <v>286</v>
      </c>
      <c r="F293" s="139">
        <f t="shared" si="165"/>
        <v>7494.1559999999999</v>
      </c>
      <c r="G293" s="18" t="s">
        <v>21</v>
      </c>
      <c r="H293" s="18">
        <v>30</v>
      </c>
      <c r="I293" s="18"/>
      <c r="J293" s="19">
        <v>2</v>
      </c>
      <c r="K293" s="66"/>
      <c r="L293" s="162">
        <v>150</v>
      </c>
      <c r="M293" s="162">
        <f t="shared" si="186"/>
        <v>146</v>
      </c>
      <c r="N293" s="162">
        <v>39</v>
      </c>
      <c r="O293" s="162">
        <v>2.2000000000000002</v>
      </c>
      <c r="P293" s="162">
        <v>200</v>
      </c>
      <c r="Q293" s="162">
        <v>50</v>
      </c>
      <c r="R293" s="162">
        <v>130</v>
      </c>
      <c r="S293" s="162">
        <v>40</v>
      </c>
      <c r="T293" s="20">
        <f t="shared" si="187"/>
        <v>1.7</v>
      </c>
      <c r="U293" s="71">
        <f t="shared" si="188"/>
        <v>1808.94</v>
      </c>
      <c r="V293" s="71">
        <f t="shared" si="189"/>
        <v>837.13499999999999</v>
      </c>
      <c r="W293" s="71">
        <f t="shared" si="190"/>
        <v>511.07100000000003</v>
      </c>
      <c r="X293" s="71">
        <f t="shared" si="191"/>
        <v>1836.1000000000001</v>
      </c>
      <c r="Y293" s="71">
        <f t="shared" si="192"/>
        <v>774.28499999999997</v>
      </c>
      <c r="Z293" s="71">
        <f t="shared" si="193"/>
        <v>1107.1969999999999</v>
      </c>
      <c r="AA293" s="71">
        <f t="shared" si="194"/>
        <v>619.428</v>
      </c>
      <c r="AB293" s="71">
        <f t="shared" si="195"/>
        <v>7494.1559999999999</v>
      </c>
    </row>
    <row r="294" spans="1:28" x14ac:dyDescent="0.2">
      <c r="A294" s="25">
        <v>245</v>
      </c>
      <c r="B294" s="162"/>
      <c r="C294" s="163"/>
      <c r="D294" s="26">
        <v>4601056010</v>
      </c>
      <c r="E294" s="18" t="s">
        <v>287</v>
      </c>
      <c r="F294" s="29">
        <f t="shared" si="165"/>
        <v>7494.1559999999999</v>
      </c>
      <c r="G294" s="18" t="s">
        <v>21</v>
      </c>
      <c r="H294" s="18">
        <v>30</v>
      </c>
      <c r="I294" s="18"/>
      <c r="J294" s="19">
        <v>2</v>
      </c>
      <c r="K294" s="66"/>
      <c r="L294" s="162">
        <v>150</v>
      </c>
      <c r="M294" s="162">
        <f t="shared" si="186"/>
        <v>146</v>
      </c>
      <c r="N294" s="162">
        <v>39</v>
      </c>
      <c r="O294" s="162">
        <v>2.2000000000000002</v>
      </c>
      <c r="P294" s="162">
        <v>200</v>
      </c>
      <c r="Q294" s="162">
        <v>50</v>
      </c>
      <c r="R294" s="162">
        <v>130</v>
      </c>
      <c r="S294" s="162">
        <v>40</v>
      </c>
      <c r="T294" s="20">
        <f t="shared" si="187"/>
        <v>1.7</v>
      </c>
      <c r="U294" s="71">
        <f t="shared" si="188"/>
        <v>1808.94</v>
      </c>
      <c r="V294" s="71">
        <f t="shared" si="189"/>
        <v>837.13499999999999</v>
      </c>
      <c r="W294" s="71">
        <f t="shared" si="190"/>
        <v>511.07100000000003</v>
      </c>
      <c r="X294" s="71">
        <f t="shared" si="191"/>
        <v>1836.1000000000001</v>
      </c>
      <c r="Y294" s="71">
        <f t="shared" si="192"/>
        <v>774.28499999999997</v>
      </c>
      <c r="Z294" s="71">
        <f t="shared" si="193"/>
        <v>1107.1969999999999</v>
      </c>
      <c r="AA294" s="71">
        <f t="shared" si="194"/>
        <v>619.428</v>
      </c>
      <c r="AB294" s="71">
        <f t="shared" si="195"/>
        <v>7494.1559999999999</v>
      </c>
    </row>
    <row r="295" spans="1:28" x14ac:dyDescent="0.2">
      <c r="A295" s="25">
        <v>246</v>
      </c>
      <c r="B295" s="162"/>
      <c r="C295" s="163"/>
      <c r="D295" s="26">
        <v>4601210017</v>
      </c>
      <c r="E295" s="18" t="s">
        <v>288</v>
      </c>
      <c r="F295" s="29">
        <f t="shared" si="165"/>
        <v>7494.1559999999999</v>
      </c>
      <c r="G295" s="18" t="s">
        <v>24</v>
      </c>
      <c r="H295" s="18">
        <v>30</v>
      </c>
      <c r="I295" s="18"/>
      <c r="J295" s="19">
        <v>6</v>
      </c>
      <c r="K295" s="66"/>
      <c r="L295" s="162">
        <v>150</v>
      </c>
      <c r="M295" s="162">
        <f t="shared" si="186"/>
        <v>146</v>
      </c>
      <c r="N295" s="162">
        <v>39</v>
      </c>
      <c r="O295" s="162">
        <v>2.2000000000000002</v>
      </c>
      <c r="P295" s="162">
        <v>200</v>
      </c>
      <c r="Q295" s="162">
        <v>50</v>
      </c>
      <c r="R295" s="162">
        <v>130</v>
      </c>
      <c r="S295" s="162">
        <v>40</v>
      </c>
      <c r="T295" s="20">
        <f t="shared" si="187"/>
        <v>1.7</v>
      </c>
      <c r="U295" s="71">
        <f t="shared" si="188"/>
        <v>1808.94</v>
      </c>
      <c r="V295" s="71">
        <f t="shared" si="189"/>
        <v>837.13499999999999</v>
      </c>
      <c r="W295" s="71">
        <f t="shared" si="190"/>
        <v>511.07100000000003</v>
      </c>
      <c r="X295" s="71">
        <f t="shared" si="191"/>
        <v>1836.1000000000001</v>
      </c>
      <c r="Y295" s="71">
        <f t="shared" si="192"/>
        <v>774.28499999999997</v>
      </c>
      <c r="Z295" s="71">
        <f t="shared" si="193"/>
        <v>1107.1969999999999</v>
      </c>
      <c r="AA295" s="71">
        <f t="shared" si="194"/>
        <v>619.428</v>
      </c>
      <c r="AB295" s="71">
        <f t="shared" si="195"/>
        <v>7494.1559999999999</v>
      </c>
    </row>
    <row r="296" spans="1:28" x14ac:dyDescent="0.2">
      <c r="A296" s="25">
        <v>247</v>
      </c>
      <c r="B296" s="162"/>
      <c r="C296" s="163"/>
      <c r="D296" s="26">
        <v>4601067010</v>
      </c>
      <c r="E296" s="18" t="s">
        <v>289</v>
      </c>
      <c r="F296" s="29">
        <f t="shared" si="165"/>
        <v>7494.1559999999999</v>
      </c>
      <c r="G296" s="18" t="s">
        <v>25</v>
      </c>
      <c r="H296" s="18"/>
      <c r="I296" s="18"/>
      <c r="J296" s="19"/>
      <c r="K296" s="66"/>
      <c r="L296" s="162">
        <v>150</v>
      </c>
      <c r="M296" s="162">
        <f t="shared" si="186"/>
        <v>146</v>
      </c>
      <c r="N296" s="162">
        <v>39</v>
      </c>
      <c r="O296" s="162">
        <v>2.2000000000000002</v>
      </c>
      <c r="P296" s="162">
        <v>200</v>
      </c>
      <c r="Q296" s="162">
        <v>50</v>
      </c>
      <c r="R296" s="162">
        <v>130</v>
      </c>
      <c r="S296" s="162">
        <v>40</v>
      </c>
      <c r="T296" s="20">
        <f t="shared" si="187"/>
        <v>1.7</v>
      </c>
      <c r="U296" s="71">
        <f t="shared" si="188"/>
        <v>1808.94</v>
      </c>
      <c r="V296" s="71">
        <f t="shared" si="189"/>
        <v>837.13499999999999</v>
      </c>
      <c r="W296" s="71">
        <f t="shared" si="190"/>
        <v>511.07100000000003</v>
      </c>
      <c r="X296" s="71">
        <f t="shared" si="191"/>
        <v>1836.1000000000001</v>
      </c>
      <c r="Y296" s="71">
        <f t="shared" si="192"/>
        <v>774.28499999999997</v>
      </c>
      <c r="Z296" s="71">
        <f t="shared" si="193"/>
        <v>1107.1969999999999</v>
      </c>
      <c r="AA296" s="71">
        <f t="shared" si="194"/>
        <v>619.428</v>
      </c>
      <c r="AB296" s="71">
        <f t="shared" si="195"/>
        <v>7494.1559999999999</v>
      </c>
    </row>
    <row r="297" spans="1:28" x14ac:dyDescent="0.2">
      <c r="A297" s="25">
        <v>248</v>
      </c>
      <c r="B297" s="162"/>
      <c r="C297" s="163"/>
      <c r="D297" s="26">
        <v>4601069010</v>
      </c>
      <c r="E297" s="18" t="s">
        <v>290</v>
      </c>
      <c r="F297" s="29">
        <f t="shared" si="165"/>
        <v>7494.1559999999999</v>
      </c>
      <c r="G297" s="18"/>
      <c r="H297" s="18"/>
      <c r="I297" s="18"/>
      <c r="J297" s="19"/>
      <c r="K297" s="66"/>
      <c r="L297" s="162">
        <v>150</v>
      </c>
      <c r="M297" s="162">
        <f t="shared" si="186"/>
        <v>146</v>
      </c>
      <c r="N297" s="162">
        <v>39</v>
      </c>
      <c r="O297" s="162">
        <v>2.2000000000000002</v>
      </c>
      <c r="P297" s="162">
        <v>200</v>
      </c>
      <c r="Q297" s="162">
        <v>50</v>
      </c>
      <c r="R297" s="162">
        <v>130</v>
      </c>
      <c r="S297" s="162">
        <v>40</v>
      </c>
      <c r="T297" s="20">
        <f t="shared" si="187"/>
        <v>1.7</v>
      </c>
      <c r="U297" s="71">
        <f t="shared" si="188"/>
        <v>1808.94</v>
      </c>
      <c r="V297" s="71">
        <f t="shared" si="189"/>
        <v>837.13499999999999</v>
      </c>
      <c r="W297" s="71">
        <f t="shared" si="190"/>
        <v>511.07100000000003</v>
      </c>
      <c r="X297" s="71">
        <f t="shared" si="191"/>
        <v>1836.1000000000001</v>
      </c>
      <c r="Y297" s="71">
        <f t="shared" si="192"/>
        <v>774.28499999999997</v>
      </c>
      <c r="Z297" s="71">
        <f t="shared" si="193"/>
        <v>1107.1969999999999</v>
      </c>
      <c r="AA297" s="71">
        <f t="shared" si="194"/>
        <v>619.428</v>
      </c>
      <c r="AB297" s="71">
        <f t="shared" si="195"/>
        <v>7494.1559999999999</v>
      </c>
    </row>
    <row r="298" spans="1:28" x14ac:dyDescent="0.2">
      <c r="A298" s="25">
        <v>249</v>
      </c>
      <c r="B298" s="162"/>
      <c r="C298" s="163"/>
      <c r="D298" s="138">
        <v>4601100010</v>
      </c>
      <c r="E298" s="69" t="s">
        <v>291</v>
      </c>
      <c r="F298" s="139">
        <f t="shared" si="165"/>
        <v>7494.1559999999999</v>
      </c>
      <c r="G298" s="18" t="s">
        <v>7</v>
      </c>
      <c r="H298" s="18">
        <v>32</v>
      </c>
      <c r="I298" s="18"/>
      <c r="J298" s="19">
        <v>3</v>
      </c>
      <c r="K298" s="66"/>
      <c r="L298" s="162">
        <v>150</v>
      </c>
      <c r="M298" s="162">
        <f t="shared" si="186"/>
        <v>146</v>
      </c>
      <c r="N298" s="162">
        <v>39</v>
      </c>
      <c r="O298" s="162">
        <v>2.2000000000000002</v>
      </c>
      <c r="P298" s="162">
        <v>200</v>
      </c>
      <c r="Q298" s="162">
        <v>50</v>
      </c>
      <c r="R298" s="162">
        <v>130</v>
      </c>
      <c r="S298" s="162">
        <v>40</v>
      </c>
      <c r="T298" s="20">
        <f t="shared" si="187"/>
        <v>1.7</v>
      </c>
      <c r="U298" s="71">
        <f t="shared" si="188"/>
        <v>1808.94</v>
      </c>
      <c r="V298" s="71">
        <f t="shared" si="189"/>
        <v>837.13499999999999</v>
      </c>
      <c r="W298" s="71">
        <f t="shared" si="190"/>
        <v>511.07100000000003</v>
      </c>
      <c r="X298" s="71">
        <f t="shared" si="191"/>
        <v>1836.1000000000001</v>
      </c>
      <c r="Y298" s="71">
        <f t="shared" si="192"/>
        <v>774.28499999999997</v>
      </c>
      <c r="Z298" s="71">
        <f t="shared" si="193"/>
        <v>1107.1969999999999</v>
      </c>
      <c r="AA298" s="71">
        <f t="shared" si="194"/>
        <v>619.428</v>
      </c>
      <c r="AB298" s="71">
        <f t="shared" si="195"/>
        <v>7494.1559999999999</v>
      </c>
    </row>
    <row r="299" spans="1:28" x14ac:dyDescent="0.2">
      <c r="A299" s="25">
        <v>250</v>
      </c>
      <c r="B299" s="162"/>
      <c r="C299" s="163"/>
      <c r="D299" s="26">
        <v>4601106010</v>
      </c>
      <c r="E299" s="18" t="s">
        <v>292</v>
      </c>
      <c r="F299" s="29">
        <f t="shared" si="165"/>
        <v>7494.1559999999999</v>
      </c>
      <c r="G299" s="18" t="s">
        <v>7</v>
      </c>
      <c r="H299" s="18">
        <v>32</v>
      </c>
      <c r="I299" s="18"/>
      <c r="J299" s="19">
        <v>3</v>
      </c>
      <c r="K299" s="66"/>
      <c r="L299" s="162">
        <v>150</v>
      </c>
      <c r="M299" s="162">
        <f t="shared" si="186"/>
        <v>146</v>
      </c>
      <c r="N299" s="162">
        <v>39</v>
      </c>
      <c r="O299" s="162">
        <v>2.2000000000000002</v>
      </c>
      <c r="P299" s="162">
        <v>200</v>
      </c>
      <c r="Q299" s="162">
        <v>50</v>
      </c>
      <c r="R299" s="162">
        <v>130</v>
      </c>
      <c r="S299" s="162">
        <v>40</v>
      </c>
      <c r="T299" s="20">
        <f t="shared" si="187"/>
        <v>1.7</v>
      </c>
      <c r="U299" s="71">
        <f t="shared" si="188"/>
        <v>1808.94</v>
      </c>
      <c r="V299" s="71">
        <f t="shared" si="189"/>
        <v>837.13499999999999</v>
      </c>
      <c r="W299" s="71">
        <f t="shared" si="190"/>
        <v>511.07100000000003</v>
      </c>
      <c r="X299" s="71">
        <f t="shared" si="191"/>
        <v>1836.1000000000001</v>
      </c>
      <c r="Y299" s="71">
        <f t="shared" si="192"/>
        <v>774.28499999999997</v>
      </c>
      <c r="Z299" s="71">
        <f t="shared" si="193"/>
        <v>1107.1969999999999</v>
      </c>
      <c r="AA299" s="71">
        <f t="shared" si="194"/>
        <v>619.428</v>
      </c>
      <c r="AB299" s="71">
        <f t="shared" si="195"/>
        <v>7494.1559999999999</v>
      </c>
    </row>
    <row r="300" spans="1:28" x14ac:dyDescent="0.2">
      <c r="A300" s="25">
        <v>251</v>
      </c>
      <c r="B300" s="162"/>
      <c r="C300" s="163"/>
      <c r="D300" s="138">
        <v>4601200014</v>
      </c>
      <c r="E300" s="69" t="s">
        <v>293</v>
      </c>
      <c r="F300" s="139">
        <f t="shared" si="165"/>
        <v>7494.1559999999999</v>
      </c>
      <c r="G300" s="18" t="s">
        <v>27</v>
      </c>
      <c r="H300" s="18">
        <v>32</v>
      </c>
      <c r="I300" s="18"/>
      <c r="J300" s="19">
        <v>4</v>
      </c>
      <c r="K300" s="66"/>
      <c r="L300" s="162">
        <v>150</v>
      </c>
      <c r="M300" s="162">
        <f t="shared" si="186"/>
        <v>146</v>
      </c>
      <c r="N300" s="162">
        <v>39</v>
      </c>
      <c r="O300" s="162">
        <v>2.2000000000000002</v>
      </c>
      <c r="P300" s="162">
        <v>200</v>
      </c>
      <c r="Q300" s="162">
        <v>50</v>
      </c>
      <c r="R300" s="162">
        <v>130</v>
      </c>
      <c r="S300" s="162">
        <v>40</v>
      </c>
      <c r="T300" s="20">
        <f t="shared" si="187"/>
        <v>1.7</v>
      </c>
      <c r="U300" s="71">
        <f t="shared" si="188"/>
        <v>1808.94</v>
      </c>
      <c r="V300" s="71">
        <f t="shared" si="189"/>
        <v>837.13499999999999</v>
      </c>
      <c r="W300" s="71">
        <f t="shared" si="190"/>
        <v>511.07100000000003</v>
      </c>
      <c r="X300" s="71">
        <f t="shared" si="191"/>
        <v>1836.1000000000001</v>
      </c>
      <c r="Y300" s="71">
        <f t="shared" si="192"/>
        <v>774.28499999999997</v>
      </c>
      <c r="Z300" s="71">
        <f t="shared" si="193"/>
        <v>1107.1969999999999</v>
      </c>
      <c r="AA300" s="71">
        <f t="shared" si="194"/>
        <v>619.428</v>
      </c>
      <c r="AB300" s="71">
        <f t="shared" si="195"/>
        <v>7494.1559999999999</v>
      </c>
    </row>
    <row r="301" spans="1:28" x14ac:dyDescent="0.2">
      <c r="A301" s="25">
        <v>252</v>
      </c>
      <c r="B301" s="162"/>
      <c r="C301" s="163"/>
      <c r="D301" s="18">
        <v>4601110010</v>
      </c>
      <c r="E301" s="18" t="s">
        <v>294</v>
      </c>
      <c r="F301" s="29">
        <f t="shared" si="165"/>
        <v>8144.5460000000003</v>
      </c>
      <c r="G301" s="18" t="s">
        <v>7</v>
      </c>
      <c r="H301" s="18">
        <v>32</v>
      </c>
      <c r="I301" s="18"/>
      <c r="J301" s="19">
        <v>3</v>
      </c>
      <c r="K301" s="66"/>
      <c r="L301" s="162">
        <v>150</v>
      </c>
      <c r="M301" s="162">
        <f t="shared" si="186"/>
        <v>146</v>
      </c>
      <c r="N301" s="162">
        <v>39</v>
      </c>
      <c r="O301" s="162">
        <v>2.2000000000000002</v>
      </c>
      <c r="P301" s="162">
        <v>200</v>
      </c>
      <c r="Q301" s="162">
        <v>50</v>
      </c>
      <c r="R301" s="162">
        <v>170</v>
      </c>
      <c r="S301" s="162">
        <v>60</v>
      </c>
      <c r="T301" s="20">
        <f t="shared" si="187"/>
        <v>2.2999999999999998</v>
      </c>
      <c r="U301" s="71">
        <f t="shared" si="188"/>
        <v>1808.94</v>
      </c>
      <c r="V301" s="71">
        <f t="shared" si="189"/>
        <v>837.13499999999999</v>
      </c>
      <c r="W301" s="71">
        <f t="shared" si="190"/>
        <v>511.07100000000003</v>
      </c>
      <c r="X301" s="71">
        <f t="shared" si="191"/>
        <v>1836.1000000000001</v>
      </c>
      <c r="Y301" s="71">
        <f t="shared" si="192"/>
        <v>774.28499999999997</v>
      </c>
      <c r="Z301" s="71">
        <f t="shared" si="193"/>
        <v>1447.873</v>
      </c>
      <c r="AA301" s="71">
        <f t="shared" si="194"/>
        <v>929.14199999999994</v>
      </c>
      <c r="AB301" s="71">
        <f t="shared" si="195"/>
        <v>8144.5460000000003</v>
      </c>
    </row>
    <row r="302" spans="1:28" x14ac:dyDescent="0.2">
      <c r="A302" s="25">
        <v>253</v>
      </c>
      <c r="B302" s="162"/>
      <c r="C302" s="163"/>
      <c r="D302" s="18">
        <v>4601120010</v>
      </c>
      <c r="E302" s="18" t="s">
        <v>295</v>
      </c>
      <c r="F302" s="29">
        <f t="shared" si="165"/>
        <v>8144.5460000000003</v>
      </c>
      <c r="G302" s="18" t="s">
        <v>7</v>
      </c>
      <c r="H302" s="18">
        <v>32</v>
      </c>
      <c r="I302" s="18"/>
      <c r="J302" s="19">
        <v>3</v>
      </c>
      <c r="K302" s="66"/>
      <c r="L302" s="162">
        <v>150</v>
      </c>
      <c r="M302" s="162">
        <f t="shared" si="186"/>
        <v>146</v>
      </c>
      <c r="N302" s="162">
        <v>39</v>
      </c>
      <c r="O302" s="162">
        <v>2.2000000000000002</v>
      </c>
      <c r="P302" s="162">
        <v>200</v>
      </c>
      <c r="Q302" s="162">
        <v>50</v>
      </c>
      <c r="R302" s="162">
        <v>170</v>
      </c>
      <c r="S302" s="162">
        <v>60</v>
      </c>
      <c r="T302" s="20">
        <f t="shared" si="187"/>
        <v>2.2999999999999998</v>
      </c>
      <c r="U302" s="71">
        <f t="shared" si="188"/>
        <v>1808.94</v>
      </c>
      <c r="V302" s="71">
        <f t="shared" si="189"/>
        <v>837.13499999999999</v>
      </c>
      <c r="W302" s="71">
        <f t="shared" si="190"/>
        <v>511.07100000000003</v>
      </c>
      <c r="X302" s="71">
        <f t="shared" si="191"/>
        <v>1836.1000000000001</v>
      </c>
      <c r="Y302" s="71">
        <f t="shared" si="192"/>
        <v>774.28499999999997</v>
      </c>
      <c r="Z302" s="71">
        <f t="shared" si="193"/>
        <v>1447.873</v>
      </c>
      <c r="AA302" s="71">
        <f t="shared" si="194"/>
        <v>929.14199999999994</v>
      </c>
      <c r="AB302" s="71">
        <f t="shared" si="195"/>
        <v>8144.5460000000003</v>
      </c>
    </row>
    <row r="303" spans="1:28" x14ac:dyDescent="0.2">
      <c r="A303" s="25">
        <v>254</v>
      </c>
      <c r="B303" s="162"/>
      <c r="C303" s="163"/>
      <c r="D303" s="18">
        <v>4601130010</v>
      </c>
      <c r="E303" s="18" t="s">
        <v>296</v>
      </c>
      <c r="F303" s="29">
        <f t="shared" si="165"/>
        <v>8144.5460000000003</v>
      </c>
      <c r="G303" s="18" t="s">
        <v>7</v>
      </c>
      <c r="H303" s="18">
        <v>32</v>
      </c>
      <c r="I303" s="18"/>
      <c r="J303" s="19">
        <v>3</v>
      </c>
      <c r="K303" s="66"/>
      <c r="L303" s="162">
        <v>150</v>
      </c>
      <c r="M303" s="162">
        <f t="shared" si="186"/>
        <v>146</v>
      </c>
      <c r="N303" s="162">
        <v>39</v>
      </c>
      <c r="O303" s="162">
        <v>2.2000000000000002</v>
      </c>
      <c r="P303" s="162">
        <v>200</v>
      </c>
      <c r="Q303" s="162">
        <v>50</v>
      </c>
      <c r="R303" s="162">
        <v>170</v>
      </c>
      <c r="S303" s="162">
        <v>60</v>
      </c>
      <c r="T303" s="20">
        <f t="shared" si="187"/>
        <v>2.2999999999999998</v>
      </c>
      <c r="U303" s="71">
        <f t="shared" si="188"/>
        <v>1808.94</v>
      </c>
      <c r="V303" s="71">
        <f t="shared" si="189"/>
        <v>837.13499999999999</v>
      </c>
      <c r="W303" s="71">
        <f t="shared" si="190"/>
        <v>511.07100000000003</v>
      </c>
      <c r="X303" s="71">
        <f t="shared" si="191"/>
        <v>1836.1000000000001</v>
      </c>
      <c r="Y303" s="71">
        <f t="shared" si="192"/>
        <v>774.28499999999997</v>
      </c>
      <c r="Z303" s="71">
        <f t="shared" si="193"/>
        <v>1447.873</v>
      </c>
      <c r="AA303" s="71">
        <f t="shared" si="194"/>
        <v>929.14199999999994</v>
      </c>
      <c r="AB303" s="71">
        <f t="shared" si="195"/>
        <v>8144.5460000000003</v>
      </c>
    </row>
    <row r="304" spans="1:28" x14ac:dyDescent="0.2">
      <c r="A304" s="25">
        <v>255</v>
      </c>
      <c r="B304" s="162">
        <v>4701</v>
      </c>
      <c r="C304" s="163">
        <v>0</v>
      </c>
      <c r="D304" s="17">
        <v>4701000000</v>
      </c>
      <c r="E304" s="37" t="s">
        <v>297</v>
      </c>
      <c r="F304" s="38">
        <f t="shared" si="165"/>
        <v>6367.6277599999994</v>
      </c>
      <c r="G304" s="18"/>
      <c r="H304" s="18"/>
      <c r="I304" s="18"/>
      <c r="J304" s="19"/>
      <c r="K304" s="66"/>
      <c r="L304" s="162">
        <v>134</v>
      </c>
      <c r="M304" s="162">
        <f t="shared" si="186"/>
        <v>146</v>
      </c>
      <c r="N304" s="162">
        <v>39</v>
      </c>
      <c r="O304" s="162">
        <v>2.2000000000000002</v>
      </c>
      <c r="P304" s="162">
        <v>200</v>
      </c>
      <c r="Q304" s="162">
        <v>50</v>
      </c>
      <c r="R304" s="162">
        <v>110</v>
      </c>
      <c r="S304" s="162"/>
      <c r="T304" s="20">
        <f t="shared" si="187"/>
        <v>1.1000000000000001</v>
      </c>
      <c r="U304" s="71">
        <f t="shared" si="188"/>
        <v>1615.9864000000002</v>
      </c>
      <c r="V304" s="71">
        <f t="shared" si="189"/>
        <v>747.84059999999999</v>
      </c>
      <c r="W304" s="71">
        <f t="shared" si="190"/>
        <v>456.55676</v>
      </c>
      <c r="X304" s="71">
        <f t="shared" si="191"/>
        <v>1836.1000000000001</v>
      </c>
      <c r="Y304" s="71">
        <f t="shared" si="192"/>
        <v>774.28499999999997</v>
      </c>
      <c r="Z304" s="71">
        <f t="shared" si="193"/>
        <v>936.85899999999992</v>
      </c>
      <c r="AA304" s="71">
        <f t="shared" si="194"/>
        <v>0</v>
      </c>
      <c r="AB304" s="71">
        <f t="shared" si="195"/>
        <v>6367.6277599999994</v>
      </c>
    </row>
    <row r="305" spans="1:28" x14ac:dyDescent="0.2">
      <c r="A305" s="25">
        <v>256</v>
      </c>
      <c r="B305" s="162"/>
      <c r="C305" s="163"/>
      <c r="D305" s="138">
        <v>4701020010</v>
      </c>
      <c r="E305" s="18" t="s">
        <v>298</v>
      </c>
      <c r="F305" s="29">
        <f t="shared" si="165"/>
        <v>6367.6277599999994</v>
      </c>
      <c r="G305" s="18" t="s">
        <v>7</v>
      </c>
      <c r="H305" s="18">
        <v>32</v>
      </c>
      <c r="I305" s="18"/>
      <c r="J305" s="19">
        <v>3</v>
      </c>
      <c r="K305" s="66"/>
      <c r="L305" s="162">
        <v>134</v>
      </c>
      <c r="M305" s="162">
        <f t="shared" si="186"/>
        <v>146</v>
      </c>
      <c r="N305" s="162">
        <v>39</v>
      </c>
      <c r="O305" s="162">
        <v>2.2000000000000002</v>
      </c>
      <c r="P305" s="162">
        <v>200</v>
      </c>
      <c r="Q305" s="162">
        <v>50</v>
      </c>
      <c r="R305" s="162">
        <v>110</v>
      </c>
      <c r="S305" s="162"/>
      <c r="T305" s="20">
        <f t="shared" si="187"/>
        <v>1.1000000000000001</v>
      </c>
      <c r="U305" s="71">
        <f t="shared" si="188"/>
        <v>1615.9864000000002</v>
      </c>
      <c r="V305" s="71">
        <f t="shared" si="189"/>
        <v>747.84059999999999</v>
      </c>
      <c r="W305" s="71">
        <f t="shared" si="190"/>
        <v>456.55676</v>
      </c>
      <c r="X305" s="71">
        <f t="shared" si="191"/>
        <v>1836.1000000000001</v>
      </c>
      <c r="Y305" s="71">
        <f t="shared" si="192"/>
        <v>774.28499999999997</v>
      </c>
      <c r="Z305" s="71">
        <f t="shared" si="193"/>
        <v>936.85899999999992</v>
      </c>
      <c r="AA305" s="71">
        <f t="shared" si="194"/>
        <v>0</v>
      </c>
      <c r="AB305" s="71">
        <f t="shared" si="195"/>
        <v>6367.6277599999994</v>
      </c>
    </row>
    <row r="306" spans="1:28" x14ac:dyDescent="0.2">
      <c r="A306" s="25">
        <v>257</v>
      </c>
      <c r="B306" s="162"/>
      <c r="C306" s="163"/>
      <c r="D306" s="138">
        <v>4701020019</v>
      </c>
      <c r="E306" s="18" t="s">
        <v>299</v>
      </c>
      <c r="F306" s="29">
        <f t="shared" si="165"/>
        <v>6367.6277599999994</v>
      </c>
      <c r="G306" s="18" t="s">
        <v>28</v>
      </c>
      <c r="H306" s="18">
        <v>34</v>
      </c>
      <c r="I306" s="18"/>
      <c r="J306" s="19">
        <v>9</v>
      </c>
      <c r="K306" s="66"/>
      <c r="L306" s="162">
        <v>134</v>
      </c>
      <c r="M306" s="162">
        <f t="shared" si="186"/>
        <v>146</v>
      </c>
      <c r="N306" s="162">
        <v>39</v>
      </c>
      <c r="O306" s="162">
        <v>2.2000000000000002</v>
      </c>
      <c r="P306" s="162">
        <v>200</v>
      </c>
      <c r="Q306" s="162">
        <v>50</v>
      </c>
      <c r="R306" s="162">
        <v>110</v>
      </c>
      <c r="S306" s="162"/>
      <c r="T306" s="20">
        <f t="shared" si="187"/>
        <v>1.1000000000000001</v>
      </c>
      <c r="U306" s="71">
        <f t="shared" si="188"/>
        <v>1615.9864000000002</v>
      </c>
      <c r="V306" s="71">
        <f t="shared" si="189"/>
        <v>747.84059999999999</v>
      </c>
      <c r="W306" s="71">
        <f t="shared" si="190"/>
        <v>456.55676</v>
      </c>
      <c r="X306" s="71">
        <f t="shared" si="191"/>
        <v>1836.1000000000001</v>
      </c>
      <c r="Y306" s="71">
        <f t="shared" si="192"/>
        <v>774.28499999999997</v>
      </c>
      <c r="Z306" s="71">
        <f t="shared" si="193"/>
        <v>936.85899999999992</v>
      </c>
      <c r="AA306" s="71">
        <f t="shared" si="194"/>
        <v>0</v>
      </c>
      <c r="AB306" s="71">
        <f t="shared" si="195"/>
        <v>6367.6277599999994</v>
      </c>
    </row>
    <row r="307" spans="1:28" x14ac:dyDescent="0.2">
      <c r="A307" s="25">
        <v>258</v>
      </c>
      <c r="B307" s="162">
        <v>4901</v>
      </c>
      <c r="C307" s="163">
        <v>0</v>
      </c>
      <c r="D307" s="17">
        <v>4901000000</v>
      </c>
      <c r="E307" s="37" t="s">
        <v>300</v>
      </c>
      <c r="F307" s="38">
        <f t="shared" si="165"/>
        <v>7803.87</v>
      </c>
      <c r="G307" s="18"/>
      <c r="H307" s="18"/>
      <c r="I307" s="18"/>
      <c r="J307" s="19"/>
      <c r="K307" s="66"/>
      <c r="L307" s="162">
        <v>150</v>
      </c>
      <c r="M307" s="162">
        <f t="shared" si="186"/>
        <v>146</v>
      </c>
      <c r="N307" s="162">
        <v>39</v>
      </c>
      <c r="O307" s="162">
        <v>2.2000000000000002</v>
      </c>
      <c r="P307" s="162">
        <v>200</v>
      </c>
      <c r="Q307" s="162">
        <v>50</v>
      </c>
      <c r="R307" s="162">
        <v>130</v>
      </c>
      <c r="S307" s="162">
        <v>60</v>
      </c>
      <c r="T307" s="20">
        <f t="shared" si="187"/>
        <v>1.9</v>
      </c>
      <c r="U307" s="71">
        <f t="shared" si="188"/>
        <v>1808.94</v>
      </c>
      <c r="V307" s="71">
        <f t="shared" si="189"/>
        <v>837.13499999999999</v>
      </c>
      <c r="W307" s="71">
        <f t="shared" si="190"/>
        <v>511.07100000000003</v>
      </c>
      <c r="X307" s="71">
        <f t="shared" si="191"/>
        <v>1836.1000000000001</v>
      </c>
      <c r="Y307" s="71">
        <f t="shared" si="192"/>
        <v>774.28499999999997</v>
      </c>
      <c r="Z307" s="71">
        <f t="shared" si="193"/>
        <v>1107.1969999999999</v>
      </c>
      <c r="AA307" s="71">
        <f t="shared" si="194"/>
        <v>929.14199999999994</v>
      </c>
      <c r="AB307" s="71">
        <f t="shared" si="195"/>
        <v>7803.87</v>
      </c>
    </row>
    <row r="308" spans="1:28" x14ac:dyDescent="0.2">
      <c r="A308" s="25">
        <v>259</v>
      </c>
      <c r="B308" s="162"/>
      <c r="C308" s="163"/>
      <c r="D308" s="138">
        <v>4901050010</v>
      </c>
      <c r="E308" s="69" t="s">
        <v>301</v>
      </c>
      <c r="F308" s="139">
        <f t="shared" si="165"/>
        <v>8144.5460000000003</v>
      </c>
      <c r="G308" s="18" t="s">
        <v>7</v>
      </c>
      <c r="H308" s="18">
        <v>32</v>
      </c>
      <c r="I308" s="18"/>
      <c r="J308" s="19">
        <v>3</v>
      </c>
      <c r="K308" s="66"/>
      <c r="L308" s="162">
        <v>150</v>
      </c>
      <c r="M308" s="162">
        <f t="shared" si="186"/>
        <v>146</v>
      </c>
      <c r="N308" s="162">
        <v>39</v>
      </c>
      <c r="O308" s="162">
        <v>2.2000000000000002</v>
      </c>
      <c r="P308" s="162">
        <v>200</v>
      </c>
      <c r="Q308" s="162">
        <v>50</v>
      </c>
      <c r="R308" s="162">
        <v>170</v>
      </c>
      <c r="S308" s="162">
        <v>60</v>
      </c>
      <c r="T308" s="20">
        <f t="shared" si="187"/>
        <v>2.2999999999999998</v>
      </c>
      <c r="U308" s="71">
        <f t="shared" si="188"/>
        <v>1808.94</v>
      </c>
      <c r="V308" s="71">
        <f t="shared" si="189"/>
        <v>837.13499999999999</v>
      </c>
      <c r="W308" s="71">
        <f t="shared" si="190"/>
        <v>511.07100000000003</v>
      </c>
      <c r="X308" s="71">
        <f t="shared" si="191"/>
        <v>1836.1000000000001</v>
      </c>
      <c r="Y308" s="71">
        <f t="shared" si="192"/>
        <v>774.28499999999997</v>
      </c>
      <c r="Z308" s="71">
        <f t="shared" si="193"/>
        <v>1447.873</v>
      </c>
      <c r="AA308" s="71">
        <f t="shared" si="194"/>
        <v>929.14199999999994</v>
      </c>
      <c r="AB308" s="71">
        <f t="shared" si="195"/>
        <v>8144.5460000000003</v>
      </c>
    </row>
    <row r="309" spans="1:28" x14ac:dyDescent="0.2">
      <c r="A309" s="25">
        <v>260</v>
      </c>
      <c r="B309" s="162"/>
      <c r="C309" s="163"/>
      <c r="D309" s="138">
        <v>4901050020</v>
      </c>
      <c r="E309" s="69" t="s">
        <v>302</v>
      </c>
      <c r="F309" s="139">
        <f t="shared" si="165"/>
        <v>8144.5460000000003</v>
      </c>
      <c r="G309" s="18" t="s">
        <v>7</v>
      </c>
      <c r="H309" s="18">
        <v>32</v>
      </c>
      <c r="I309" s="18"/>
      <c r="J309" s="19">
        <v>3</v>
      </c>
      <c r="K309" s="66"/>
      <c r="L309" s="162">
        <v>150</v>
      </c>
      <c r="M309" s="162">
        <f t="shared" si="186"/>
        <v>146</v>
      </c>
      <c r="N309" s="162">
        <v>39</v>
      </c>
      <c r="O309" s="162">
        <v>2.2000000000000002</v>
      </c>
      <c r="P309" s="162">
        <v>200</v>
      </c>
      <c r="Q309" s="162">
        <v>50</v>
      </c>
      <c r="R309" s="162">
        <v>170</v>
      </c>
      <c r="S309" s="162">
        <v>60</v>
      </c>
      <c r="T309" s="20">
        <f t="shared" si="187"/>
        <v>2.2999999999999998</v>
      </c>
      <c r="U309" s="71">
        <f t="shared" si="188"/>
        <v>1808.94</v>
      </c>
      <c r="V309" s="71">
        <f t="shared" si="189"/>
        <v>837.13499999999999</v>
      </c>
      <c r="W309" s="71">
        <f t="shared" si="190"/>
        <v>511.07100000000003</v>
      </c>
      <c r="X309" s="71">
        <f t="shared" si="191"/>
        <v>1836.1000000000001</v>
      </c>
      <c r="Y309" s="71">
        <f t="shared" si="192"/>
        <v>774.28499999999997</v>
      </c>
      <c r="Z309" s="71">
        <f t="shared" si="193"/>
        <v>1447.873</v>
      </c>
      <c r="AA309" s="71">
        <f t="shared" si="194"/>
        <v>929.14199999999994</v>
      </c>
      <c r="AB309" s="71">
        <f t="shared" si="195"/>
        <v>8144.5460000000003</v>
      </c>
    </row>
    <row r="310" spans="1:28" x14ac:dyDescent="0.2">
      <c r="A310" s="25">
        <v>261</v>
      </c>
      <c r="B310" s="162"/>
      <c r="C310" s="163"/>
      <c r="D310" s="138">
        <v>4901050030</v>
      </c>
      <c r="E310" s="69" t="s">
        <v>303</v>
      </c>
      <c r="F310" s="139">
        <f t="shared" si="165"/>
        <v>8144.5460000000003</v>
      </c>
      <c r="G310" s="18" t="s">
        <v>7</v>
      </c>
      <c r="H310" s="18">
        <v>32</v>
      </c>
      <c r="I310" s="18"/>
      <c r="J310" s="19">
        <v>3</v>
      </c>
      <c r="K310" s="66"/>
      <c r="L310" s="162">
        <v>150</v>
      </c>
      <c r="M310" s="162">
        <f t="shared" si="186"/>
        <v>146</v>
      </c>
      <c r="N310" s="162">
        <v>39</v>
      </c>
      <c r="O310" s="162">
        <v>2.2000000000000002</v>
      </c>
      <c r="P310" s="162">
        <v>200</v>
      </c>
      <c r="Q310" s="162">
        <v>50</v>
      </c>
      <c r="R310" s="162">
        <v>170</v>
      </c>
      <c r="S310" s="162">
        <v>60</v>
      </c>
      <c r="T310" s="20">
        <f t="shared" si="187"/>
        <v>2.2999999999999998</v>
      </c>
      <c r="U310" s="71">
        <f t="shared" si="188"/>
        <v>1808.94</v>
      </c>
      <c r="V310" s="71">
        <f t="shared" si="189"/>
        <v>837.13499999999999</v>
      </c>
      <c r="W310" s="71">
        <f t="shared" si="190"/>
        <v>511.07100000000003</v>
      </c>
      <c r="X310" s="71">
        <f t="shared" si="191"/>
        <v>1836.1000000000001</v>
      </c>
      <c r="Y310" s="71">
        <f t="shared" si="192"/>
        <v>774.28499999999997</v>
      </c>
      <c r="Z310" s="71">
        <f t="shared" si="193"/>
        <v>1447.873</v>
      </c>
      <c r="AA310" s="71">
        <f t="shared" si="194"/>
        <v>929.14199999999994</v>
      </c>
      <c r="AB310" s="71">
        <f t="shared" si="195"/>
        <v>8144.5460000000003</v>
      </c>
    </row>
    <row r="311" spans="1:28" x14ac:dyDescent="0.2">
      <c r="A311" s="25">
        <v>262</v>
      </c>
      <c r="B311" s="162"/>
      <c r="C311" s="163"/>
      <c r="D311" s="138">
        <v>4901070010</v>
      </c>
      <c r="E311" s="69" t="s">
        <v>304</v>
      </c>
      <c r="F311" s="139">
        <f t="shared" si="165"/>
        <v>8144.5460000000003</v>
      </c>
      <c r="G311" s="18" t="s">
        <v>7</v>
      </c>
      <c r="H311" s="18">
        <v>32</v>
      </c>
      <c r="I311" s="18"/>
      <c r="J311" s="19">
        <v>3</v>
      </c>
      <c r="K311" s="66"/>
      <c r="L311" s="162">
        <v>150</v>
      </c>
      <c r="M311" s="162">
        <f t="shared" si="186"/>
        <v>146</v>
      </c>
      <c r="N311" s="162">
        <v>39</v>
      </c>
      <c r="O311" s="162">
        <v>2.2000000000000002</v>
      </c>
      <c r="P311" s="162">
        <v>200</v>
      </c>
      <c r="Q311" s="162">
        <v>50</v>
      </c>
      <c r="R311" s="162">
        <v>170</v>
      </c>
      <c r="S311" s="162">
        <v>60</v>
      </c>
      <c r="T311" s="20">
        <f t="shared" si="187"/>
        <v>2.2999999999999998</v>
      </c>
      <c r="U311" s="71">
        <f t="shared" si="188"/>
        <v>1808.94</v>
      </c>
      <c r="V311" s="71">
        <f t="shared" si="189"/>
        <v>837.13499999999999</v>
      </c>
      <c r="W311" s="71">
        <f t="shared" si="190"/>
        <v>511.07100000000003</v>
      </c>
      <c r="X311" s="71">
        <f t="shared" si="191"/>
        <v>1836.1000000000001</v>
      </c>
      <c r="Y311" s="71">
        <f t="shared" si="192"/>
        <v>774.28499999999997</v>
      </c>
      <c r="Z311" s="71">
        <f t="shared" si="193"/>
        <v>1447.873</v>
      </c>
      <c r="AA311" s="71">
        <f t="shared" si="194"/>
        <v>929.14199999999994</v>
      </c>
      <c r="AB311" s="71">
        <f t="shared" si="195"/>
        <v>8144.5460000000003</v>
      </c>
    </row>
    <row r="312" spans="1:28" x14ac:dyDescent="0.2">
      <c r="A312" s="25">
        <v>263</v>
      </c>
      <c r="B312" s="162"/>
      <c r="C312" s="163"/>
      <c r="D312" s="138">
        <v>4901090010</v>
      </c>
      <c r="E312" s="69" t="s">
        <v>304</v>
      </c>
      <c r="F312" s="139">
        <f>AB312</f>
        <v>8144.5460000000003</v>
      </c>
      <c r="G312" s="18" t="s">
        <v>7</v>
      </c>
      <c r="H312" s="18">
        <v>32</v>
      </c>
      <c r="I312" s="18"/>
      <c r="J312" s="19">
        <v>3</v>
      </c>
      <c r="K312" s="66">
        <v>1</v>
      </c>
      <c r="L312" s="162">
        <v>150</v>
      </c>
      <c r="M312" s="162">
        <f t="shared" si="186"/>
        <v>146</v>
      </c>
      <c r="N312" s="162">
        <v>39</v>
      </c>
      <c r="O312" s="162">
        <v>2.2000000000000002</v>
      </c>
      <c r="P312" s="162">
        <v>200</v>
      </c>
      <c r="Q312" s="162">
        <v>50</v>
      </c>
      <c r="R312" s="162">
        <v>170</v>
      </c>
      <c r="S312" s="162">
        <v>60</v>
      </c>
      <c r="T312" s="20">
        <f>(R312+S312)/100</f>
        <v>2.2999999999999998</v>
      </c>
      <c r="U312" s="71">
        <f>L312*M312*$E$3</f>
        <v>1808.94</v>
      </c>
      <c r="V312" s="71">
        <f>L312*N312*$E$4</f>
        <v>837.13499999999999</v>
      </c>
      <c r="W312" s="71">
        <f>O312*$E$5*L312</f>
        <v>511.07100000000003</v>
      </c>
      <c r="X312" s="71">
        <f>P312*$E$6</f>
        <v>1836.1000000000001</v>
      </c>
      <c r="Y312" s="71">
        <f>Q312*$E$9</f>
        <v>774.28499999999997</v>
      </c>
      <c r="Z312" s="71">
        <f>R312*$E$7</f>
        <v>1447.873</v>
      </c>
      <c r="AA312" s="71">
        <f>S312*$E$8</f>
        <v>929.14199999999994</v>
      </c>
      <c r="AB312" s="71">
        <f>SUM(U312:AA312)</f>
        <v>8144.5460000000003</v>
      </c>
    </row>
    <row r="313" spans="1:28" x14ac:dyDescent="0.2">
      <c r="A313" s="25">
        <v>264</v>
      </c>
      <c r="B313" s="162"/>
      <c r="C313" s="163"/>
      <c r="D313" s="138">
        <v>4901080010</v>
      </c>
      <c r="E313" s="69" t="s">
        <v>305</v>
      </c>
      <c r="F313" s="139">
        <f t="shared" ref="F313:F391" si="206">AB313</f>
        <v>8144.5460000000003</v>
      </c>
      <c r="G313" s="18" t="s">
        <v>7</v>
      </c>
      <c r="H313" s="18">
        <v>32</v>
      </c>
      <c r="I313" s="18"/>
      <c r="J313" s="19">
        <v>16</v>
      </c>
      <c r="K313" s="66">
        <v>1</v>
      </c>
      <c r="L313" s="162">
        <v>150</v>
      </c>
      <c r="M313" s="162">
        <f t="shared" si="186"/>
        <v>146</v>
      </c>
      <c r="N313" s="162">
        <v>39</v>
      </c>
      <c r="O313" s="162">
        <v>2.2000000000000002</v>
      </c>
      <c r="P313" s="162">
        <v>200</v>
      </c>
      <c r="Q313" s="162">
        <v>50</v>
      </c>
      <c r="R313" s="162">
        <v>170</v>
      </c>
      <c r="S313" s="162">
        <v>60</v>
      </c>
      <c r="T313" s="20">
        <f t="shared" si="187"/>
        <v>2.2999999999999998</v>
      </c>
      <c r="U313" s="71">
        <f t="shared" si="188"/>
        <v>1808.94</v>
      </c>
      <c r="V313" s="71">
        <f t="shared" si="189"/>
        <v>837.13499999999999</v>
      </c>
      <c r="W313" s="71">
        <f t="shared" si="190"/>
        <v>511.07100000000003</v>
      </c>
      <c r="X313" s="71">
        <f t="shared" si="191"/>
        <v>1836.1000000000001</v>
      </c>
      <c r="Y313" s="71">
        <f t="shared" si="192"/>
        <v>774.28499999999997</v>
      </c>
      <c r="Z313" s="71">
        <f t="shared" si="193"/>
        <v>1447.873</v>
      </c>
      <c r="AA313" s="71">
        <f t="shared" si="194"/>
        <v>929.14199999999994</v>
      </c>
      <c r="AB313" s="71">
        <f t="shared" si="195"/>
        <v>8144.5460000000003</v>
      </c>
    </row>
    <row r="314" spans="1:28" x14ac:dyDescent="0.2">
      <c r="A314" s="25">
        <v>265</v>
      </c>
      <c r="B314" s="162">
        <v>5001</v>
      </c>
      <c r="C314" s="163">
        <v>0</v>
      </c>
      <c r="D314" s="17">
        <v>5001000000</v>
      </c>
      <c r="E314" s="37" t="s">
        <v>306</v>
      </c>
      <c r="F314" s="38">
        <f t="shared" si="206"/>
        <v>6367.6277599999994</v>
      </c>
      <c r="G314" s="18"/>
      <c r="H314" s="18"/>
      <c r="I314" s="18"/>
      <c r="J314" s="19"/>
      <c r="K314" s="66"/>
      <c r="L314" s="162">
        <v>134</v>
      </c>
      <c r="M314" s="162">
        <f t="shared" si="186"/>
        <v>146</v>
      </c>
      <c r="N314" s="162">
        <v>39</v>
      </c>
      <c r="O314" s="162">
        <v>2.2000000000000002</v>
      </c>
      <c r="P314" s="162">
        <v>200</v>
      </c>
      <c r="Q314" s="162">
        <v>50</v>
      </c>
      <c r="R314" s="162">
        <v>110</v>
      </c>
      <c r="S314" s="162"/>
      <c r="T314" s="20">
        <f t="shared" si="187"/>
        <v>1.1000000000000001</v>
      </c>
      <c r="U314" s="71">
        <f t="shared" si="188"/>
        <v>1615.9864000000002</v>
      </c>
      <c r="V314" s="71">
        <f t="shared" si="189"/>
        <v>747.84059999999999</v>
      </c>
      <c r="W314" s="71">
        <f t="shared" si="190"/>
        <v>456.55676</v>
      </c>
      <c r="X314" s="71">
        <f t="shared" si="191"/>
        <v>1836.1000000000001</v>
      </c>
      <c r="Y314" s="71">
        <f t="shared" si="192"/>
        <v>774.28499999999997</v>
      </c>
      <c r="Z314" s="71">
        <f t="shared" si="193"/>
        <v>936.85899999999992</v>
      </c>
      <c r="AA314" s="71">
        <f t="shared" si="194"/>
        <v>0</v>
      </c>
      <c r="AB314" s="71">
        <f t="shared" si="195"/>
        <v>6367.6277599999994</v>
      </c>
    </row>
    <row r="315" spans="1:28" x14ac:dyDescent="0.2">
      <c r="A315" s="25">
        <v>266</v>
      </c>
      <c r="B315" s="162"/>
      <c r="C315" s="163"/>
      <c r="D315" s="138">
        <v>5001030015</v>
      </c>
      <c r="E315" s="18" t="s">
        <v>307</v>
      </c>
      <c r="F315" s="29">
        <f t="shared" si="206"/>
        <v>6367.6277599999994</v>
      </c>
      <c r="G315" s="18" t="s">
        <v>33</v>
      </c>
      <c r="H315" s="18">
        <v>20</v>
      </c>
      <c r="I315" s="18"/>
      <c r="J315" s="141">
        <v>12</v>
      </c>
      <c r="K315" s="142">
        <v>1</v>
      </c>
      <c r="L315" s="162">
        <v>134</v>
      </c>
      <c r="M315" s="162">
        <f t="shared" si="186"/>
        <v>146</v>
      </c>
      <c r="N315" s="162">
        <v>39</v>
      </c>
      <c r="O315" s="162">
        <v>2.2000000000000002</v>
      </c>
      <c r="P315" s="162">
        <v>200</v>
      </c>
      <c r="Q315" s="162">
        <v>50</v>
      </c>
      <c r="R315" s="162">
        <v>110</v>
      </c>
      <c r="S315" s="162"/>
      <c r="T315" s="20">
        <f t="shared" si="187"/>
        <v>1.1000000000000001</v>
      </c>
      <c r="U315" s="71">
        <f t="shared" si="188"/>
        <v>1615.9864000000002</v>
      </c>
      <c r="V315" s="71">
        <f t="shared" si="189"/>
        <v>747.84059999999999</v>
      </c>
      <c r="W315" s="71">
        <f t="shared" si="190"/>
        <v>456.55676</v>
      </c>
      <c r="X315" s="71">
        <f t="shared" si="191"/>
        <v>1836.1000000000001</v>
      </c>
      <c r="Y315" s="71">
        <f t="shared" si="192"/>
        <v>774.28499999999997</v>
      </c>
      <c r="Z315" s="71">
        <f t="shared" si="193"/>
        <v>936.85899999999992</v>
      </c>
      <c r="AA315" s="71">
        <f t="shared" si="194"/>
        <v>0</v>
      </c>
      <c r="AB315" s="71">
        <f t="shared" si="195"/>
        <v>6367.6277599999994</v>
      </c>
    </row>
    <row r="316" spans="1:28" x14ac:dyDescent="0.2">
      <c r="A316" s="25">
        <v>267</v>
      </c>
      <c r="B316" s="162"/>
      <c r="C316" s="163"/>
      <c r="D316" s="138">
        <v>5001040010</v>
      </c>
      <c r="E316" s="18" t="s">
        <v>306</v>
      </c>
      <c r="F316" s="29">
        <f t="shared" si="206"/>
        <v>6367.6277599999994</v>
      </c>
      <c r="G316" s="18" t="s">
        <v>29</v>
      </c>
      <c r="H316" s="18">
        <v>32</v>
      </c>
      <c r="I316" s="18"/>
      <c r="J316" s="19">
        <v>15</v>
      </c>
      <c r="K316" s="66">
        <v>1</v>
      </c>
      <c r="L316" s="162">
        <v>134</v>
      </c>
      <c r="M316" s="162">
        <f t="shared" si="186"/>
        <v>146</v>
      </c>
      <c r="N316" s="162">
        <v>39</v>
      </c>
      <c r="O316" s="162">
        <v>2.2000000000000002</v>
      </c>
      <c r="P316" s="162">
        <v>200</v>
      </c>
      <c r="Q316" s="162">
        <v>50</v>
      </c>
      <c r="R316" s="162">
        <v>110</v>
      </c>
      <c r="S316" s="162"/>
      <c r="T316" s="20">
        <f t="shared" si="187"/>
        <v>1.1000000000000001</v>
      </c>
      <c r="U316" s="71">
        <f t="shared" si="188"/>
        <v>1615.9864000000002</v>
      </c>
      <c r="V316" s="71">
        <f t="shared" si="189"/>
        <v>747.84059999999999</v>
      </c>
      <c r="W316" s="71">
        <f t="shared" si="190"/>
        <v>456.55676</v>
      </c>
      <c r="X316" s="71">
        <f t="shared" si="191"/>
        <v>1836.1000000000001</v>
      </c>
      <c r="Y316" s="71">
        <f t="shared" si="192"/>
        <v>774.28499999999997</v>
      </c>
      <c r="Z316" s="71">
        <f t="shared" si="193"/>
        <v>936.85899999999992</v>
      </c>
      <c r="AA316" s="71">
        <f t="shared" si="194"/>
        <v>0</v>
      </c>
      <c r="AB316" s="71">
        <f t="shared" si="195"/>
        <v>6367.6277599999994</v>
      </c>
    </row>
    <row r="317" spans="1:28" x14ac:dyDescent="0.2">
      <c r="A317" s="25">
        <v>268</v>
      </c>
      <c r="B317" s="162"/>
      <c r="C317" s="163"/>
      <c r="D317" s="138">
        <v>5001040020</v>
      </c>
      <c r="E317" s="18" t="s">
        <v>457</v>
      </c>
      <c r="F317" s="29">
        <f t="shared" si="206"/>
        <v>6367.6277599999994</v>
      </c>
      <c r="G317" s="18" t="s">
        <v>31</v>
      </c>
      <c r="H317" s="18">
        <v>32</v>
      </c>
      <c r="I317" s="18"/>
      <c r="J317" s="141">
        <v>10</v>
      </c>
      <c r="K317" s="142">
        <v>1</v>
      </c>
      <c r="L317" s="162">
        <v>134</v>
      </c>
      <c r="M317" s="162">
        <f t="shared" si="186"/>
        <v>146</v>
      </c>
      <c r="N317" s="162">
        <v>39</v>
      </c>
      <c r="O317" s="162">
        <v>2.2000000000000002</v>
      </c>
      <c r="P317" s="162">
        <v>200</v>
      </c>
      <c r="Q317" s="162">
        <v>50</v>
      </c>
      <c r="R317" s="162">
        <v>110</v>
      </c>
      <c r="S317" s="162"/>
      <c r="T317" s="20">
        <f t="shared" si="187"/>
        <v>1.1000000000000001</v>
      </c>
      <c r="U317" s="71">
        <f t="shared" si="188"/>
        <v>1615.9864000000002</v>
      </c>
      <c r="V317" s="71">
        <f t="shared" si="189"/>
        <v>747.84059999999999</v>
      </c>
      <c r="W317" s="71">
        <f t="shared" si="190"/>
        <v>456.55676</v>
      </c>
      <c r="X317" s="71">
        <f t="shared" si="191"/>
        <v>1836.1000000000001</v>
      </c>
      <c r="Y317" s="71">
        <f t="shared" si="192"/>
        <v>774.28499999999997</v>
      </c>
      <c r="Z317" s="71">
        <f t="shared" si="193"/>
        <v>936.85899999999992</v>
      </c>
      <c r="AA317" s="71">
        <f t="shared" si="194"/>
        <v>0</v>
      </c>
      <c r="AB317" s="71">
        <f t="shared" si="195"/>
        <v>6367.6277599999994</v>
      </c>
    </row>
    <row r="318" spans="1:28" x14ac:dyDescent="0.2">
      <c r="A318" s="25">
        <v>269</v>
      </c>
      <c r="B318" s="162"/>
      <c r="C318" s="163"/>
      <c r="D318" s="138">
        <v>5001046020</v>
      </c>
      <c r="E318" s="18" t="s">
        <v>459</v>
      </c>
      <c r="F318" s="29">
        <f t="shared" si="206"/>
        <v>6367.6277599999994</v>
      </c>
      <c r="G318" s="18" t="s">
        <v>31</v>
      </c>
      <c r="H318" s="18">
        <v>32</v>
      </c>
      <c r="I318" s="18"/>
      <c r="J318" s="141">
        <v>10</v>
      </c>
      <c r="K318" s="142">
        <v>1</v>
      </c>
      <c r="L318" s="162">
        <v>134</v>
      </c>
      <c r="M318" s="162">
        <f t="shared" si="186"/>
        <v>146</v>
      </c>
      <c r="N318" s="162">
        <v>39</v>
      </c>
      <c r="O318" s="162">
        <v>2.2000000000000002</v>
      </c>
      <c r="P318" s="162">
        <v>200</v>
      </c>
      <c r="Q318" s="162">
        <v>50</v>
      </c>
      <c r="R318" s="162">
        <v>110</v>
      </c>
      <c r="S318" s="162"/>
      <c r="T318" s="20"/>
      <c r="U318" s="71">
        <f>L318*M318*$E$3</f>
        <v>1615.9864000000002</v>
      </c>
      <c r="V318" s="71">
        <f>L318*N318*$E$4</f>
        <v>747.84059999999999</v>
      </c>
      <c r="W318" s="71">
        <f>O318*$E$5*L318</f>
        <v>456.55676</v>
      </c>
      <c r="X318" s="71">
        <f>P318*$E$6</f>
        <v>1836.1000000000001</v>
      </c>
      <c r="Y318" s="71">
        <f>Q318*$E$9</f>
        <v>774.28499999999997</v>
      </c>
      <c r="Z318" s="71">
        <f>R318*$E$7</f>
        <v>936.85899999999992</v>
      </c>
      <c r="AA318" s="71">
        <f>S318*$E$8</f>
        <v>0</v>
      </c>
      <c r="AB318" s="71">
        <f>SUM(U318:AA318)</f>
        <v>6367.6277599999994</v>
      </c>
    </row>
    <row r="319" spans="1:28" x14ac:dyDescent="0.2">
      <c r="A319" s="25">
        <v>270</v>
      </c>
      <c r="B319" s="162"/>
      <c r="C319" s="163"/>
      <c r="D319" s="26">
        <v>5001046010</v>
      </c>
      <c r="E319" s="18" t="s">
        <v>308</v>
      </c>
      <c r="F319" s="29">
        <f t="shared" si="206"/>
        <v>6367.6277599999994</v>
      </c>
      <c r="G319" s="18" t="s">
        <v>29</v>
      </c>
      <c r="H319" s="18">
        <v>32</v>
      </c>
      <c r="I319" s="18"/>
      <c r="J319" s="19">
        <v>15</v>
      </c>
      <c r="K319" s="66">
        <v>1</v>
      </c>
      <c r="L319" s="162">
        <v>134</v>
      </c>
      <c r="M319" s="162">
        <f t="shared" ref="M319:M399" si="207">$G$3</f>
        <v>146</v>
      </c>
      <c r="N319" s="162">
        <v>39</v>
      </c>
      <c r="O319" s="162">
        <v>2.2000000000000002</v>
      </c>
      <c r="P319" s="162">
        <v>200</v>
      </c>
      <c r="Q319" s="162">
        <v>50</v>
      </c>
      <c r="R319" s="162">
        <v>110</v>
      </c>
      <c r="S319" s="162"/>
      <c r="T319" s="20">
        <f t="shared" ref="T319:T399" si="208">(R319+S319)/100</f>
        <v>1.1000000000000001</v>
      </c>
      <c r="U319" s="71">
        <f>L319*M319*$E$3</f>
        <v>1615.9864000000002</v>
      </c>
      <c r="V319" s="71">
        <f>L319*N319*$E$4</f>
        <v>747.84059999999999</v>
      </c>
      <c r="W319" s="71">
        <f>O319*$E$5*L319</f>
        <v>456.55676</v>
      </c>
      <c r="X319" s="71">
        <f>P319*$E$6</f>
        <v>1836.1000000000001</v>
      </c>
      <c r="Y319" s="71">
        <f>Q319*$E$9</f>
        <v>774.28499999999997</v>
      </c>
      <c r="Z319" s="71">
        <f>R319*$E$7</f>
        <v>936.85899999999992</v>
      </c>
      <c r="AA319" s="71">
        <f>S319*$E$8</f>
        <v>0</v>
      </c>
      <c r="AB319" s="71">
        <f>SUM(U319:AA319)</f>
        <v>6367.6277599999994</v>
      </c>
    </row>
    <row r="320" spans="1:28" x14ac:dyDescent="0.2">
      <c r="A320" s="25">
        <v>271</v>
      </c>
      <c r="B320" s="162"/>
      <c r="C320" s="163"/>
      <c r="D320" s="26">
        <v>5001047010</v>
      </c>
      <c r="E320" s="18" t="s">
        <v>309</v>
      </c>
      <c r="F320" s="29">
        <f t="shared" si="206"/>
        <v>0</v>
      </c>
      <c r="G320" s="18" t="s">
        <v>29</v>
      </c>
      <c r="H320" s="18"/>
      <c r="I320" s="18"/>
      <c r="J320" s="19"/>
      <c r="K320" s="66">
        <v>1</v>
      </c>
      <c r="L320" s="162"/>
      <c r="M320" s="162">
        <f t="shared" si="207"/>
        <v>146</v>
      </c>
      <c r="N320" s="162"/>
      <c r="O320" s="162"/>
      <c r="P320" s="162"/>
      <c r="Q320" s="162"/>
      <c r="R320" s="162"/>
      <c r="S320" s="162"/>
      <c r="T320" s="20">
        <f t="shared" si="208"/>
        <v>0</v>
      </c>
      <c r="U320" s="71"/>
      <c r="V320" s="71"/>
      <c r="W320" s="71"/>
      <c r="X320" s="71"/>
      <c r="Y320" s="71"/>
      <c r="Z320" s="71"/>
      <c r="AA320" s="71"/>
      <c r="AB320" s="71"/>
    </row>
    <row r="321" spans="1:28" x14ac:dyDescent="0.2">
      <c r="A321" s="25">
        <v>272</v>
      </c>
      <c r="B321" s="162"/>
      <c r="C321" s="163"/>
      <c r="D321" s="26">
        <v>5001049010</v>
      </c>
      <c r="E321" s="18" t="s">
        <v>461</v>
      </c>
      <c r="F321" s="29">
        <f t="shared" si="206"/>
        <v>0</v>
      </c>
      <c r="G321" s="18" t="s">
        <v>29</v>
      </c>
      <c r="H321" s="18"/>
      <c r="I321" s="18"/>
      <c r="J321" s="19"/>
      <c r="K321" s="66">
        <v>1</v>
      </c>
      <c r="L321" s="162"/>
      <c r="M321" s="162">
        <f t="shared" si="207"/>
        <v>146</v>
      </c>
      <c r="N321" s="162"/>
      <c r="O321" s="162"/>
      <c r="P321" s="162"/>
      <c r="Q321" s="162"/>
      <c r="R321" s="162"/>
      <c r="S321" s="162"/>
      <c r="T321" s="20">
        <f t="shared" si="208"/>
        <v>0</v>
      </c>
      <c r="U321" s="71"/>
      <c r="V321" s="71"/>
      <c r="W321" s="71"/>
      <c r="X321" s="71"/>
      <c r="Y321" s="71"/>
      <c r="Z321" s="71"/>
      <c r="AA321" s="71"/>
      <c r="AB321" s="71"/>
    </row>
    <row r="322" spans="1:28" x14ac:dyDescent="0.2">
      <c r="A322" s="25">
        <v>273</v>
      </c>
      <c r="B322" s="162"/>
      <c r="C322" s="163"/>
      <c r="D322" s="138">
        <v>5001050010</v>
      </c>
      <c r="E322" s="18" t="s">
        <v>310</v>
      </c>
      <c r="F322" s="29">
        <f t="shared" si="206"/>
        <v>6367.6277599999994</v>
      </c>
      <c r="G322" s="18" t="s">
        <v>30</v>
      </c>
      <c r="H322" s="18">
        <v>22</v>
      </c>
      <c r="I322" s="18"/>
      <c r="J322" s="19">
        <v>11</v>
      </c>
      <c r="K322" s="66"/>
      <c r="L322" s="162">
        <v>134</v>
      </c>
      <c r="M322" s="162">
        <f t="shared" si="207"/>
        <v>146</v>
      </c>
      <c r="N322" s="162">
        <v>39</v>
      </c>
      <c r="O322" s="162">
        <v>2.2000000000000002</v>
      </c>
      <c r="P322" s="162">
        <v>200</v>
      </c>
      <c r="Q322" s="162">
        <v>50</v>
      </c>
      <c r="R322" s="162">
        <v>110</v>
      </c>
      <c r="S322" s="162"/>
      <c r="T322" s="20">
        <f t="shared" si="208"/>
        <v>1.1000000000000001</v>
      </c>
      <c r="U322" s="71">
        <f t="shared" ref="U322:U328" si="209">L322*M322*$E$3</f>
        <v>1615.9864000000002</v>
      </c>
      <c r="V322" s="71">
        <f t="shared" ref="V322:V328" si="210">L322*N322*$E$4</f>
        <v>747.84059999999999</v>
      </c>
      <c r="W322" s="71">
        <f t="shared" ref="W322:W328" si="211">O322*$E$5*L322</f>
        <v>456.55676</v>
      </c>
      <c r="X322" s="71">
        <f t="shared" ref="X322:X328" si="212">P322*$E$6</f>
        <v>1836.1000000000001</v>
      </c>
      <c r="Y322" s="71">
        <f t="shared" ref="Y322:Y328" si="213">Q322*$E$9</f>
        <v>774.28499999999997</v>
      </c>
      <c r="Z322" s="71">
        <f t="shared" ref="Z322:Z328" si="214">R322*$E$7</f>
        <v>936.85899999999992</v>
      </c>
      <c r="AA322" s="71">
        <f t="shared" ref="AA322:AA328" si="215">S322*$E$8</f>
        <v>0</v>
      </c>
      <c r="AB322" s="71">
        <f t="shared" ref="AB322:AB328" si="216">SUM(U322:AA322)</f>
        <v>6367.6277599999994</v>
      </c>
    </row>
    <row r="323" spans="1:28" x14ac:dyDescent="0.2">
      <c r="A323" s="25">
        <v>274</v>
      </c>
      <c r="B323" s="162"/>
      <c r="C323" s="163"/>
      <c r="D323" s="138">
        <v>5001040030</v>
      </c>
      <c r="E323" s="18" t="s">
        <v>458</v>
      </c>
      <c r="F323" s="29">
        <f>AB323</f>
        <v>6367.6277599999994</v>
      </c>
      <c r="G323" s="18" t="s">
        <v>30</v>
      </c>
      <c r="H323" s="18">
        <v>22</v>
      </c>
      <c r="I323" s="18"/>
      <c r="J323" s="19">
        <v>11</v>
      </c>
      <c r="K323" s="66">
        <v>1</v>
      </c>
      <c r="L323" s="162">
        <v>134</v>
      </c>
      <c r="M323" s="162">
        <f t="shared" si="207"/>
        <v>146</v>
      </c>
      <c r="N323" s="162">
        <v>39</v>
      </c>
      <c r="O323" s="162">
        <v>2.2000000000000002</v>
      </c>
      <c r="P323" s="162">
        <v>200</v>
      </c>
      <c r="Q323" s="162">
        <v>50</v>
      </c>
      <c r="R323" s="162">
        <v>110</v>
      </c>
      <c r="S323" s="162"/>
      <c r="T323" s="20">
        <f>(R323+S323)/100</f>
        <v>1.1000000000000001</v>
      </c>
      <c r="U323" s="71">
        <f t="shared" si="209"/>
        <v>1615.9864000000002</v>
      </c>
      <c r="V323" s="71">
        <f t="shared" si="210"/>
        <v>747.84059999999999</v>
      </c>
      <c r="W323" s="71">
        <f t="shared" si="211"/>
        <v>456.55676</v>
      </c>
      <c r="X323" s="71">
        <f t="shared" si="212"/>
        <v>1836.1000000000001</v>
      </c>
      <c r="Y323" s="71">
        <f t="shared" si="213"/>
        <v>774.28499999999997</v>
      </c>
      <c r="Z323" s="71">
        <f t="shared" si="214"/>
        <v>936.85899999999992</v>
      </c>
      <c r="AA323" s="71">
        <f t="shared" si="215"/>
        <v>0</v>
      </c>
      <c r="AB323" s="71">
        <f t="shared" si="216"/>
        <v>6367.6277599999994</v>
      </c>
    </row>
    <row r="324" spans="1:28" x14ac:dyDescent="0.2">
      <c r="A324" s="25">
        <v>275</v>
      </c>
      <c r="B324" s="162"/>
      <c r="C324" s="163"/>
      <c r="D324" s="138">
        <v>5201050020</v>
      </c>
      <c r="E324" s="18" t="s">
        <v>463</v>
      </c>
      <c r="F324" s="29">
        <f>AB324</f>
        <v>6367.6277599999994</v>
      </c>
      <c r="G324" s="18" t="s">
        <v>30</v>
      </c>
      <c r="H324" s="18">
        <v>22</v>
      </c>
      <c r="I324" s="18"/>
      <c r="J324" s="19">
        <v>11</v>
      </c>
      <c r="K324" s="66">
        <v>1</v>
      </c>
      <c r="L324" s="162">
        <v>134</v>
      </c>
      <c r="M324" s="162">
        <f t="shared" si="207"/>
        <v>146</v>
      </c>
      <c r="N324" s="162">
        <v>39</v>
      </c>
      <c r="O324" s="162">
        <v>2.2000000000000002</v>
      </c>
      <c r="P324" s="162">
        <v>200</v>
      </c>
      <c r="Q324" s="162">
        <v>50</v>
      </c>
      <c r="R324" s="162">
        <v>110</v>
      </c>
      <c r="S324" s="162"/>
      <c r="T324" s="20">
        <f>(R324+S324)/100</f>
        <v>1.1000000000000001</v>
      </c>
      <c r="U324" s="71">
        <f t="shared" si="209"/>
        <v>1615.9864000000002</v>
      </c>
      <c r="V324" s="71">
        <f t="shared" si="210"/>
        <v>747.84059999999999</v>
      </c>
      <c r="W324" s="71">
        <f t="shared" si="211"/>
        <v>456.55676</v>
      </c>
      <c r="X324" s="71">
        <f t="shared" si="212"/>
        <v>1836.1000000000001</v>
      </c>
      <c r="Y324" s="71">
        <f t="shared" si="213"/>
        <v>774.28499999999997</v>
      </c>
      <c r="Z324" s="71">
        <f t="shared" si="214"/>
        <v>936.85899999999992</v>
      </c>
      <c r="AA324" s="71">
        <f t="shared" si="215"/>
        <v>0</v>
      </c>
      <c r="AB324" s="71">
        <f t="shared" si="216"/>
        <v>6367.6277599999994</v>
      </c>
    </row>
    <row r="325" spans="1:28" x14ac:dyDescent="0.2">
      <c r="A325" s="25">
        <v>276</v>
      </c>
      <c r="B325" s="162"/>
      <c r="C325" s="163"/>
      <c r="D325" s="26">
        <v>5001056010</v>
      </c>
      <c r="E325" s="18" t="s">
        <v>311</v>
      </c>
      <c r="F325" s="29">
        <f t="shared" si="206"/>
        <v>6367.6277599999994</v>
      </c>
      <c r="G325" s="18" t="s">
        <v>30</v>
      </c>
      <c r="H325" s="18">
        <v>22</v>
      </c>
      <c r="I325" s="18"/>
      <c r="J325" s="19">
        <v>11</v>
      </c>
      <c r="K325" s="66"/>
      <c r="L325" s="162">
        <v>134</v>
      </c>
      <c r="M325" s="162">
        <f t="shared" si="207"/>
        <v>146</v>
      </c>
      <c r="N325" s="162">
        <v>39</v>
      </c>
      <c r="O325" s="162">
        <v>2.2000000000000002</v>
      </c>
      <c r="P325" s="162">
        <v>200</v>
      </c>
      <c r="Q325" s="162">
        <v>50</v>
      </c>
      <c r="R325" s="162">
        <v>110</v>
      </c>
      <c r="S325" s="162"/>
      <c r="T325" s="20">
        <f t="shared" si="208"/>
        <v>1.1000000000000001</v>
      </c>
      <c r="U325" s="71">
        <f t="shared" si="209"/>
        <v>1615.9864000000002</v>
      </c>
      <c r="V325" s="71">
        <f t="shared" si="210"/>
        <v>747.84059999999999</v>
      </c>
      <c r="W325" s="71">
        <f t="shared" si="211"/>
        <v>456.55676</v>
      </c>
      <c r="X325" s="71">
        <f t="shared" si="212"/>
        <v>1836.1000000000001</v>
      </c>
      <c r="Y325" s="71">
        <f t="shared" si="213"/>
        <v>774.28499999999997</v>
      </c>
      <c r="Z325" s="71">
        <f t="shared" si="214"/>
        <v>936.85899999999992</v>
      </c>
      <c r="AA325" s="71">
        <f t="shared" si="215"/>
        <v>0</v>
      </c>
      <c r="AB325" s="71">
        <f t="shared" si="216"/>
        <v>6367.6277599999994</v>
      </c>
    </row>
    <row r="326" spans="1:28" x14ac:dyDescent="0.2">
      <c r="A326" s="25">
        <v>277</v>
      </c>
      <c r="B326" s="162"/>
      <c r="C326" s="163"/>
      <c r="D326" s="26">
        <v>5001046030</v>
      </c>
      <c r="E326" s="18" t="s">
        <v>460</v>
      </c>
      <c r="F326" s="29">
        <f>AB326</f>
        <v>6367.6277599999994</v>
      </c>
      <c r="G326" s="18" t="s">
        <v>30</v>
      </c>
      <c r="H326" s="18">
        <v>22</v>
      </c>
      <c r="I326" s="18"/>
      <c r="J326" s="19">
        <v>11</v>
      </c>
      <c r="K326" s="66">
        <v>1</v>
      </c>
      <c r="L326" s="162">
        <v>134</v>
      </c>
      <c r="M326" s="162">
        <f t="shared" si="207"/>
        <v>146</v>
      </c>
      <c r="N326" s="162">
        <v>39</v>
      </c>
      <c r="O326" s="162">
        <v>2.2000000000000002</v>
      </c>
      <c r="P326" s="162">
        <v>200</v>
      </c>
      <c r="Q326" s="162">
        <v>50</v>
      </c>
      <c r="R326" s="162">
        <v>110</v>
      </c>
      <c r="S326" s="162"/>
      <c r="T326" s="20">
        <f>(R326+S326)/100</f>
        <v>1.1000000000000001</v>
      </c>
      <c r="U326" s="71">
        <f t="shared" si="209"/>
        <v>1615.9864000000002</v>
      </c>
      <c r="V326" s="71">
        <f t="shared" si="210"/>
        <v>747.84059999999999</v>
      </c>
      <c r="W326" s="71">
        <f t="shared" si="211"/>
        <v>456.55676</v>
      </c>
      <c r="X326" s="71">
        <f t="shared" si="212"/>
        <v>1836.1000000000001</v>
      </c>
      <c r="Y326" s="71">
        <f t="shared" si="213"/>
        <v>774.28499999999997</v>
      </c>
      <c r="Z326" s="71">
        <f t="shared" si="214"/>
        <v>936.85899999999992</v>
      </c>
      <c r="AA326" s="71">
        <f t="shared" si="215"/>
        <v>0</v>
      </c>
      <c r="AB326" s="71">
        <f t="shared" si="216"/>
        <v>6367.6277599999994</v>
      </c>
    </row>
    <row r="327" spans="1:28" x14ac:dyDescent="0.2">
      <c r="A327" s="25">
        <v>278</v>
      </c>
      <c r="B327" s="162"/>
      <c r="C327" s="163"/>
      <c r="D327" s="138">
        <v>5001060010</v>
      </c>
      <c r="E327" s="18" t="s">
        <v>312</v>
      </c>
      <c r="F327" s="29">
        <f t="shared" si="206"/>
        <v>6367.6277599999994</v>
      </c>
      <c r="G327" s="18" t="s">
        <v>29</v>
      </c>
      <c r="H327" s="18">
        <v>32</v>
      </c>
      <c r="I327" s="18"/>
      <c r="J327" s="19">
        <v>15</v>
      </c>
      <c r="K327" s="66">
        <v>1</v>
      </c>
      <c r="L327" s="162">
        <v>134</v>
      </c>
      <c r="M327" s="162">
        <f t="shared" si="207"/>
        <v>146</v>
      </c>
      <c r="N327" s="162">
        <v>39</v>
      </c>
      <c r="O327" s="162">
        <v>2.2000000000000002</v>
      </c>
      <c r="P327" s="162">
        <v>200</v>
      </c>
      <c r="Q327" s="162">
        <v>50</v>
      </c>
      <c r="R327" s="162">
        <v>110</v>
      </c>
      <c r="S327" s="162"/>
      <c r="T327" s="20">
        <f t="shared" si="208"/>
        <v>1.1000000000000001</v>
      </c>
      <c r="U327" s="71">
        <f t="shared" si="209"/>
        <v>1615.9864000000002</v>
      </c>
      <c r="V327" s="71">
        <f t="shared" si="210"/>
        <v>747.84059999999999</v>
      </c>
      <c r="W327" s="71">
        <f t="shared" si="211"/>
        <v>456.55676</v>
      </c>
      <c r="X327" s="71">
        <f t="shared" si="212"/>
        <v>1836.1000000000001</v>
      </c>
      <c r="Y327" s="71">
        <f t="shared" si="213"/>
        <v>774.28499999999997</v>
      </c>
      <c r="Z327" s="71">
        <f t="shared" si="214"/>
        <v>936.85899999999992</v>
      </c>
      <c r="AA327" s="71">
        <f t="shared" si="215"/>
        <v>0</v>
      </c>
      <c r="AB327" s="71">
        <f t="shared" si="216"/>
        <v>6367.6277599999994</v>
      </c>
    </row>
    <row r="328" spans="1:28" x14ac:dyDescent="0.2">
      <c r="A328" s="25">
        <v>279</v>
      </c>
      <c r="B328" s="162"/>
      <c r="C328" s="163"/>
      <c r="D328" s="18">
        <v>5001070015</v>
      </c>
      <c r="E328" s="18" t="s">
        <v>313</v>
      </c>
      <c r="F328" s="29">
        <f t="shared" si="206"/>
        <v>6367.6277599999994</v>
      </c>
      <c r="G328" s="18" t="s">
        <v>32</v>
      </c>
      <c r="H328" s="18">
        <v>36</v>
      </c>
      <c r="I328" s="18"/>
      <c r="J328" s="19">
        <v>5</v>
      </c>
      <c r="K328" s="66">
        <v>1</v>
      </c>
      <c r="L328" s="162">
        <v>134</v>
      </c>
      <c r="M328" s="162">
        <f t="shared" si="207"/>
        <v>146</v>
      </c>
      <c r="N328" s="162">
        <v>39</v>
      </c>
      <c r="O328" s="162">
        <v>2.2000000000000002</v>
      </c>
      <c r="P328" s="162">
        <v>200</v>
      </c>
      <c r="Q328" s="162">
        <v>50</v>
      </c>
      <c r="R328" s="162">
        <v>110</v>
      </c>
      <c r="S328" s="162"/>
      <c r="T328" s="20">
        <f t="shared" si="208"/>
        <v>1.1000000000000001</v>
      </c>
      <c r="U328" s="71">
        <f t="shared" si="209"/>
        <v>1615.9864000000002</v>
      </c>
      <c r="V328" s="71">
        <f t="shared" si="210"/>
        <v>747.84059999999999</v>
      </c>
      <c r="W328" s="71">
        <f t="shared" si="211"/>
        <v>456.55676</v>
      </c>
      <c r="X328" s="71">
        <f t="shared" si="212"/>
        <v>1836.1000000000001</v>
      </c>
      <c r="Y328" s="71">
        <f t="shared" si="213"/>
        <v>774.28499999999997</v>
      </c>
      <c r="Z328" s="71">
        <f t="shared" si="214"/>
        <v>936.85899999999992</v>
      </c>
      <c r="AA328" s="71">
        <f t="shared" si="215"/>
        <v>0</v>
      </c>
      <c r="AB328" s="71">
        <f t="shared" si="216"/>
        <v>6367.6277599999994</v>
      </c>
    </row>
    <row r="329" spans="1:28" x14ac:dyDescent="0.2">
      <c r="A329" s="25">
        <v>280</v>
      </c>
      <c r="B329" s="162"/>
      <c r="C329" s="163"/>
      <c r="D329" s="26">
        <v>5001077015</v>
      </c>
      <c r="E329" s="18" t="s">
        <v>314</v>
      </c>
      <c r="F329" s="29">
        <f t="shared" si="206"/>
        <v>6367.6277599999994</v>
      </c>
      <c r="G329" s="18" t="s">
        <v>32</v>
      </c>
      <c r="H329" s="18"/>
      <c r="I329" s="18"/>
      <c r="J329" s="19"/>
      <c r="K329" s="66"/>
      <c r="L329" s="162">
        <v>134</v>
      </c>
      <c r="M329" s="162">
        <f t="shared" si="207"/>
        <v>146</v>
      </c>
      <c r="N329" s="162">
        <v>39</v>
      </c>
      <c r="O329" s="162">
        <v>2.2000000000000002</v>
      </c>
      <c r="P329" s="162">
        <v>200</v>
      </c>
      <c r="Q329" s="162">
        <v>50</v>
      </c>
      <c r="R329" s="162">
        <v>110</v>
      </c>
      <c r="S329" s="162"/>
      <c r="T329" s="20">
        <f>(R329+S329)/100</f>
        <v>1.1000000000000001</v>
      </c>
      <c r="U329" s="71">
        <f>L329*M329*$E$3</f>
        <v>1615.9864000000002</v>
      </c>
      <c r="V329" s="71">
        <f>L329*N329*$E$4</f>
        <v>747.84059999999999</v>
      </c>
      <c r="W329" s="71">
        <f>O329*$E$5*L329</f>
        <v>456.55676</v>
      </c>
      <c r="X329" s="71">
        <f>P329*$E$6</f>
        <v>1836.1000000000001</v>
      </c>
      <c r="Y329" s="71">
        <f>Q329*$E$9</f>
        <v>774.28499999999997</v>
      </c>
      <c r="Z329" s="71">
        <f>R329*$E$7</f>
        <v>936.85899999999992</v>
      </c>
      <c r="AA329" s="71">
        <f>S329*$E$8</f>
        <v>0</v>
      </c>
      <c r="AB329" s="71">
        <f>SUM(U329:AA329)</f>
        <v>6367.6277599999994</v>
      </c>
    </row>
    <row r="330" spans="1:28" x14ac:dyDescent="0.2">
      <c r="A330" s="25">
        <v>281</v>
      </c>
      <c r="B330" s="162"/>
      <c r="C330" s="163"/>
      <c r="D330" s="26">
        <v>5001079015</v>
      </c>
      <c r="E330" s="18" t="s">
        <v>315</v>
      </c>
      <c r="F330" s="29">
        <f t="shared" si="206"/>
        <v>6367.6277599999994</v>
      </c>
      <c r="G330" s="18" t="s">
        <v>32</v>
      </c>
      <c r="H330" s="18"/>
      <c r="I330" s="18"/>
      <c r="J330" s="19"/>
      <c r="K330" s="66"/>
      <c r="L330" s="162">
        <v>134</v>
      </c>
      <c r="M330" s="162">
        <f t="shared" si="207"/>
        <v>146</v>
      </c>
      <c r="N330" s="162">
        <v>39</v>
      </c>
      <c r="O330" s="162">
        <v>2.2000000000000002</v>
      </c>
      <c r="P330" s="162">
        <v>200</v>
      </c>
      <c r="Q330" s="162">
        <v>50</v>
      </c>
      <c r="R330" s="162">
        <v>110</v>
      </c>
      <c r="S330" s="162"/>
      <c r="T330" s="20">
        <f>(R330+S330)/100</f>
        <v>1.1000000000000001</v>
      </c>
      <c r="U330" s="71">
        <f>L330*M330*$E$3</f>
        <v>1615.9864000000002</v>
      </c>
      <c r="V330" s="71">
        <f>L330*N330*$E$4</f>
        <v>747.84059999999999</v>
      </c>
      <c r="W330" s="71">
        <f>O330*$E$5*L330</f>
        <v>456.55676</v>
      </c>
      <c r="X330" s="71">
        <f>P330*$E$6</f>
        <v>1836.1000000000001</v>
      </c>
      <c r="Y330" s="71">
        <f>Q330*$E$9</f>
        <v>774.28499999999997</v>
      </c>
      <c r="Z330" s="71">
        <f>R330*$E$7</f>
        <v>936.85899999999992</v>
      </c>
      <c r="AA330" s="71">
        <f>S330*$E$8</f>
        <v>0</v>
      </c>
      <c r="AB330" s="71">
        <f>SUM(U330:AA330)</f>
        <v>6367.6277599999994</v>
      </c>
    </row>
    <row r="331" spans="1:28" x14ac:dyDescent="0.2">
      <c r="A331" s="25">
        <v>282</v>
      </c>
      <c r="B331" s="162">
        <v>5101</v>
      </c>
      <c r="C331" s="163">
        <v>0</v>
      </c>
      <c r="D331" s="17">
        <v>5101000000</v>
      </c>
      <c r="E331" s="37" t="s">
        <v>316</v>
      </c>
      <c r="F331" s="38">
        <f t="shared" si="206"/>
        <v>7974.2079999999996</v>
      </c>
      <c r="G331" s="18"/>
      <c r="H331" s="18"/>
      <c r="I331" s="18"/>
      <c r="J331" s="19"/>
      <c r="K331" s="66"/>
      <c r="L331" s="162">
        <v>150</v>
      </c>
      <c r="M331" s="162">
        <f t="shared" si="207"/>
        <v>146</v>
      </c>
      <c r="N331" s="162">
        <v>39</v>
      </c>
      <c r="O331" s="162">
        <v>2.2000000000000002</v>
      </c>
      <c r="P331" s="162">
        <v>200</v>
      </c>
      <c r="Q331" s="162">
        <v>50</v>
      </c>
      <c r="R331" s="162">
        <v>150</v>
      </c>
      <c r="S331" s="162">
        <v>60</v>
      </c>
      <c r="T331" s="20">
        <f t="shared" si="208"/>
        <v>2.1</v>
      </c>
      <c r="U331" s="71">
        <f t="shared" ref="U331:U408" si="217">L331*M331*$E$3</f>
        <v>1808.94</v>
      </c>
      <c r="V331" s="71">
        <f t="shared" ref="V331:V408" si="218">L331*N331*$E$4</f>
        <v>837.13499999999999</v>
      </c>
      <c r="W331" s="71">
        <f t="shared" ref="W331:W408" si="219">O331*$E$5*L331</f>
        <v>511.07100000000003</v>
      </c>
      <c r="X331" s="71">
        <f t="shared" ref="X331:X408" si="220">P331*$E$6</f>
        <v>1836.1000000000001</v>
      </c>
      <c r="Y331" s="71">
        <f t="shared" ref="Y331:Y408" si="221">Q331*$E$9</f>
        <v>774.28499999999997</v>
      </c>
      <c r="Z331" s="71">
        <f t="shared" ref="Z331:Z408" si="222">R331*$E$7</f>
        <v>1277.5349999999999</v>
      </c>
      <c r="AA331" s="71">
        <f t="shared" ref="AA331:AA408" si="223">S331*$E$8</f>
        <v>929.14199999999994</v>
      </c>
      <c r="AB331" s="71">
        <f t="shared" ref="AB331:AB373" si="224">SUM(U331:AA331)</f>
        <v>7974.2079999999996</v>
      </c>
    </row>
    <row r="332" spans="1:28" x14ac:dyDescent="0.2">
      <c r="A332" s="25">
        <v>283</v>
      </c>
      <c r="B332" s="162"/>
      <c r="C332" s="163"/>
      <c r="D332" s="138">
        <v>5101060010</v>
      </c>
      <c r="E332" s="69" t="s">
        <v>317</v>
      </c>
      <c r="F332" s="139">
        <f t="shared" si="206"/>
        <v>7974.2079999999996</v>
      </c>
      <c r="G332" s="18" t="s">
        <v>4</v>
      </c>
      <c r="H332" s="18">
        <v>25</v>
      </c>
      <c r="I332" s="18"/>
      <c r="J332" s="19">
        <v>1</v>
      </c>
      <c r="K332" s="66"/>
      <c r="L332" s="162">
        <v>150</v>
      </c>
      <c r="M332" s="162">
        <f t="shared" si="207"/>
        <v>146</v>
      </c>
      <c r="N332" s="162">
        <v>39</v>
      </c>
      <c r="O332" s="162">
        <v>2.2000000000000002</v>
      </c>
      <c r="P332" s="162">
        <v>200</v>
      </c>
      <c r="Q332" s="162">
        <v>50</v>
      </c>
      <c r="R332" s="162">
        <v>150</v>
      </c>
      <c r="S332" s="162">
        <v>60</v>
      </c>
      <c r="T332" s="20">
        <f t="shared" si="208"/>
        <v>2.1</v>
      </c>
      <c r="U332" s="71">
        <f t="shared" si="217"/>
        <v>1808.94</v>
      </c>
      <c r="V332" s="71">
        <f t="shared" si="218"/>
        <v>837.13499999999999</v>
      </c>
      <c r="W332" s="71">
        <f t="shared" si="219"/>
        <v>511.07100000000003</v>
      </c>
      <c r="X332" s="71">
        <f t="shared" si="220"/>
        <v>1836.1000000000001</v>
      </c>
      <c r="Y332" s="71">
        <f t="shared" si="221"/>
        <v>774.28499999999997</v>
      </c>
      <c r="Z332" s="71">
        <f t="shared" si="222"/>
        <v>1277.5349999999999</v>
      </c>
      <c r="AA332" s="71">
        <f t="shared" si="223"/>
        <v>929.14199999999994</v>
      </c>
      <c r="AB332" s="71">
        <f t="shared" si="224"/>
        <v>7974.2079999999996</v>
      </c>
    </row>
    <row r="333" spans="1:28" x14ac:dyDescent="0.2">
      <c r="A333" s="25">
        <v>284</v>
      </c>
      <c r="B333" s="162"/>
      <c r="C333" s="163"/>
      <c r="D333" s="138">
        <v>5101070010</v>
      </c>
      <c r="E333" s="69" t="s">
        <v>318</v>
      </c>
      <c r="F333" s="139">
        <f t="shared" si="206"/>
        <v>7974.2079999999996</v>
      </c>
      <c r="G333" s="18" t="s">
        <v>21</v>
      </c>
      <c r="H333" s="18">
        <v>30</v>
      </c>
      <c r="I333" s="18"/>
      <c r="J333" s="19">
        <v>2</v>
      </c>
      <c r="K333" s="66"/>
      <c r="L333" s="162">
        <v>150</v>
      </c>
      <c r="M333" s="162">
        <f t="shared" si="207"/>
        <v>146</v>
      </c>
      <c r="N333" s="162">
        <v>39</v>
      </c>
      <c r="O333" s="162">
        <v>2.2000000000000002</v>
      </c>
      <c r="P333" s="162">
        <v>200</v>
      </c>
      <c r="Q333" s="162">
        <v>50</v>
      </c>
      <c r="R333" s="162">
        <v>150</v>
      </c>
      <c r="S333" s="162">
        <v>60</v>
      </c>
      <c r="T333" s="20">
        <f t="shared" si="208"/>
        <v>2.1</v>
      </c>
      <c r="U333" s="71">
        <f t="shared" si="217"/>
        <v>1808.94</v>
      </c>
      <c r="V333" s="71">
        <f t="shared" si="218"/>
        <v>837.13499999999999</v>
      </c>
      <c r="W333" s="71">
        <f t="shared" si="219"/>
        <v>511.07100000000003</v>
      </c>
      <c r="X333" s="71">
        <f t="shared" si="220"/>
        <v>1836.1000000000001</v>
      </c>
      <c r="Y333" s="71">
        <f t="shared" si="221"/>
        <v>774.28499999999997</v>
      </c>
      <c r="Z333" s="71">
        <f t="shared" si="222"/>
        <v>1277.5349999999999</v>
      </c>
      <c r="AA333" s="71">
        <f t="shared" si="223"/>
        <v>929.14199999999994</v>
      </c>
      <c r="AB333" s="71">
        <f t="shared" si="224"/>
        <v>7974.2079999999996</v>
      </c>
    </row>
    <row r="334" spans="1:28" x14ac:dyDescent="0.2">
      <c r="A334" s="25">
        <v>285</v>
      </c>
      <c r="B334" s="162"/>
      <c r="C334" s="163"/>
      <c r="D334" s="138">
        <v>5101100010</v>
      </c>
      <c r="E334" s="69" t="s">
        <v>319</v>
      </c>
      <c r="F334" s="139">
        <f t="shared" si="206"/>
        <v>7974.2079999999996</v>
      </c>
      <c r="G334" s="18" t="s">
        <v>4</v>
      </c>
      <c r="H334" s="18">
        <v>25</v>
      </c>
      <c r="I334" s="18"/>
      <c r="J334" s="19">
        <v>1</v>
      </c>
      <c r="K334" s="66"/>
      <c r="L334" s="162">
        <v>150</v>
      </c>
      <c r="M334" s="162">
        <f t="shared" si="207"/>
        <v>146</v>
      </c>
      <c r="N334" s="162">
        <v>39</v>
      </c>
      <c r="O334" s="162">
        <v>2.2000000000000002</v>
      </c>
      <c r="P334" s="162">
        <v>200</v>
      </c>
      <c r="Q334" s="162">
        <v>50</v>
      </c>
      <c r="R334" s="162">
        <v>150</v>
      </c>
      <c r="S334" s="162">
        <v>60</v>
      </c>
      <c r="T334" s="20">
        <f t="shared" si="208"/>
        <v>2.1</v>
      </c>
      <c r="U334" s="71">
        <f t="shared" si="217"/>
        <v>1808.94</v>
      </c>
      <c r="V334" s="71">
        <f t="shared" si="218"/>
        <v>837.13499999999999</v>
      </c>
      <c r="W334" s="71">
        <f t="shared" si="219"/>
        <v>511.07100000000003</v>
      </c>
      <c r="X334" s="71">
        <f t="shared" si="220"/>
        <v>1836.1000000000001</v>
      </c>
      <c r="Y334" s="71">
        <f t="shared" si="221"/>
        <v>774.28499999999997</v>
      </c>
      <c r="Z334" s="71">
        <f t="shared" si="222"/>
        <v>1277.5349999999999</v>
      </c>
      <c r="AA334" s="71">
        <f t="shared" si="223"/>
        <v>929.14199999999994</v>
      </c>
      <c r="AB334" s="71">
        <f t="shared" si="224"/>
        <v>7974.2079999999996</v>
      </c>
    </row>
    <row r="335" spans="1:28" x14ac:dyDescent="0.2">
      <c r="A335" s="25">
        <v>286</v>
      </c>
      <c r="B335" s="162"/>
      <c r="C335" s="163"/>
      <c r="D335" s="27">
        <v>5101080010</v>
      </c>
      <c r="E335" s="18" t="s">
        <v>320</v>
      </c>
      <c r="F335" s="29">
        <f t="shared" si="206"/>
        <v>8144.5460000000003</v>
      </c>
      <c r="G335" s="18" t="s">
        <v>21</v>
      </c>
      <c r="H335" s="18">
        <v>30</v>
      </c>
      <c r="I335" s="18"/>
      <c r="J335" s="19">
        <v>2</v>
      </c>
      <c r="K335" s="66"/>
      <c r="L335" s="162">
        <v>150</v>
      </c>
      <c r="M335" s="162">
        <f t="shared" si="207"/>
        <v>146</v>
      </c>
      <c r="N335" s="162">
        <v>39</v>
      </c>
      <c r="O335" s="162">
        <v>2.2000000000000002</v>
      </c>
      <c r="P335" s="162">
        <v>200</v>
      </c>
      <c r="Q335" s="162">
        <v>50</v>
      </c>
      <c r="R335" s="162">
        <v>170</v>
      </c>
      <c r="S335" s="162">
        <v>60</v>
      </c>
      <c r="T335" s="20">
        <f t="shared" si="208"/>
        <v>2.2999999999999998</v>
      </c>
      <c r="U335" s="71">
        <f t="shared" si="217"/>
        <v>1808.94</v>
      </c>
      <c r="V335" s="71">
        <f t="shared" si="218"/>
        <v>837.13499999999999</v>
      </c>
      <c r="W335" s="71">
        <f t="shared" si="219"/>
        <v>511.07100000000003</v>
      </c>
      <c r="X335" s="71">
        <f t="shared" si="220"/>
        <v>1836.1000000000001</v>
      </c>
      <c r="Y335" s="71">
        <f t="shared" si="221"/>
        <v>774.28499999999997</v>
      </c>
      <c r="Z335" s="71">
        <f t="shared" si="222"/>
        <v>1447.873</v>
      </c>
      <c r="AA335" s="71">
        <f t="shared" si="223"/>
        <v>929.14199999999994</v>
      </c>
      <c r="AB335" s="71">
        <f t="shared" si="224"/>
        <v>8144.5460000000003</v>
      </c>
    </row>
    <row r="336" spans="1:28" x14ac:dyDescent="0.2">
      <c r="A336" s="25">
        <v>287</v>
      </c>
      <c r="B336" s="162"/>
      <c r="C336" s="163"/>
      <c r="D336" s="26">
        <v>5101086010</v>
      </c>
      <c r="E336" s="18" t="s">
        <v>321</v>
      </c>
      <c r="F336" s="29">
        <f t="shared" si="206"/>
        <v>8144.5460000000003</v>
      </c>
      <c r="G336" s="18" t="s">
        <v>21</v>
      </c>
      <c r="H336" s="18">
        <v>30</v>
      </c>
      <c r="I336" s="18"/>
      <c r="J336" s="19">
        <v>2</v>
      </c>
      <c r="K336" s="66"/>
      <c r="L336" s="162">
        <v>150</v>
      </c>
      <c r="M336" s="162">
        <f t="shared" si="207"/>
        <v>146</v>
      </c>
      <c r="N336" s="162">
        <v>39</v>
      </c>
      <c r="O336" s="162">
        <v>2.2000000000000002</v>
      </c>
      <c r="P336" s="162">
        <v>200</v>
      </c>
      <c r="Q336" s="162">
        <v>50</v>
      </c>
      <c r="R336" s="162">
        <v>170</v>
      </c>
      <c r="S336" s="162">
        <v>60</v>
      </c>
      <c r="T336" s="20">
        <f t="shared" si="208"/>
        <v>2.2999999999999998</v>
      </c>
      <c r="U336" s="71">
        <f t="shared" si="217"/>
        <v>1808.94</v>
      </c>
      <c r="V336" s="71">
        <f t="shared" si="218"/>
        <v>837.13499999999999</v>
      </c>
      <c r="W336" s="71">
        <f t="shared" si="219"/>
        <v>511.07100000000003</v>
      </c>
      <c r="X336" s="71">
        <f t="shared" si="220"/>
        <v>1836.1000000000001</v>
      </c>
      <c r="Y336" s="71">
        <f t="shared" si="221"/>
        <v>774.28499999999997</v>
      </c>
      <c r="Z336" s="71">
        <f t="shared" si="222"/>
        <v>1447.873</v>
      </c>
      <c r="AA336" s="71">
        <f t="shared" si="223"/>
        <v>929.14199999999994</v>
      </c>
      <c r="AB336" s="71">
        <f t="shared" si="224"/>
        <v>8144.5460000000003</v>
      </c>
    </row>
    <row r="337" spans="1:28" x14ac:dyDescent="0.2">
      <c r="A337" s="25">
        <v>287</v>
      </c>
      <c r="B337" s="162"/>
      <c r="C337" s="163"/>
      <c r="D337" s="26">
        <v>5101236010</v>
      </c>
      <c r="E337" s="18" t="s">
        <v>321</v>
      </c>
      <c r="F337" s="29">
        <f t="shared" ref="F337" si="225">AB337</f>
        <v>8144.5460000000003</v>
      </c>
      <c r="G337" s="18" t="s">
        <v>21</v>
      </c>
      <c r="H337" s="18">
        <v>30</v>
      </c>
      <c r="I337" s="18"/>
      <c r="J337" s="19">
        <v>2</v>
      </c>
      <c r="K337" s="66"/>
      <c r="L337" s="162">
        <v>150</v>
      </c>
      <c r="M337" s="162">
        <f t="shared" si="207"/>
        <v>146</v>
      </c>
      <c r="N337" s="162">
        <v>39</v>
      </c>
      <c r="O337" s="162">
        <v>2.2000000000000002</v>
      </c>
      <c r="P337" s="162">
        <v>200</v>
      </c>
      <c r="Q337" s="162">
        <v>50</v>
      </c>
      <c r="R337" s="162">
        <v>170</v>
      </c>
      <c r="S337" s="162">
        <v>60</v>
      </c>
      <c r="T337" s="20">
        <f t="shared" ref="T337" si="226">(R337+S337)/100</f>
        <v>2.2999999999999998</v>
      </c>
      <c r="U337" s="71">
        <f t="shared" ref="U337" si="227">L337*M337*$E$3</f>
        <v>1808.94</v>
      </c>
      <c r="V337" s="71">
        <f t="shared" ref="V337" si="228">L337*N337*$E$4</f>
        <v>837.13499999999999</v>
      </c>
      <c r="W337" s="71">
        <f t="shared" ref="W337" si="229">O337*$E$5*L337</f>
        <v>511.07100000000003</v>
      </c>
      <c r="X337" s="71">
        <f t="shared" ref="X337" si="230">P337*$E$6</f>
        <v>1836.1000000000001</v>
      </c>
      <c r="Y337" s="71">
        <f t="shared" ref="Y337" si="231">Q337*$E$9</f>
        <v>774.28499999999997</v>
      </c>
      <c r="Z337" s="71">
        <f t="shared" ref="Z337" si="232">R337*$E$7</f>
        <v>1447.873</v>
      </c>
      <c r="AA337" s="71">
        <f t="shared" ref="AA337" si="233">S337*$E$8</f>
        <v>929.14199999999994</v>
      </c>
      <c r="AB337" s="71">
        <f t="shared" ref="AB337" si="234">SUM(U337:AA337)</f>
        <v>8144.5460000000003</v>
      </c>
    </row>
    <row r="338" spans="1:28" x14ac:dyDescent="0.2">
      <c r="A338" s="25">
        <v>288</v>
      </c>
      <c r="B338" s="162"/>
      <c r="C338" s="163"/>
      <c r="D338" s="138">
        <v>5101210017</v>
      </c>
      <c r="E338" s="18" t="s">
        <v>322</v>
      </c>
      <c r="F338" s="29">
        <f t="shared" si="206"/>
        <v>8144.5460000000003</v>
      </c>
      <c r="G338" s="18" t="s">
        <v>24</v>
      </c>
      <c r="H338" s="18">
        <v>30</v>
      </c>
      <c r="I338" s="18"/>
      <c r="J338" s="19">
        <v>6</v>
      </c>
      <c r="K338" s="66"/>
      <c r="L338" s="162">
        <v>150</v>
      </c>
      <c r="M338" s="162">
        <f t="shared" si="207"/>
        <v>146</v>
      </c>
      <c r="N338" s="162">
        <v>39</v>
      </c>
      <c r="O338" s="162">
        <v>2.2000000000000002</v>
      </c>
      <c r="P338" s="162">
        <v>200</v>
      </c>
      <c r="Q338" s="162">
        <v>50</v>
      </c>
      <c r="R338" s="162">
        <v>170</v>
      </c>
      <c r="S338" s="162">
        <v>60</v>
      </c>
      <c r="T338" s="20">
        <f t="shared" si="208"/>
        <v>2.2999999999999998</v>
      </c>
      <c r="U338" s="71">
        <f t="shared" si="217"/>
        <v>1808.94</v>
      </c>
      <c r="V338" s="71">
        <f t="shared" si="218"/>
        <v>837.13499999999999</v>
      </c>
      <c r="W338" s="71">
        <f t="shared" si="219"/>
        <v>511.07100000000003</v>
      </c>
      <c r="X338" s="71">
        <f t="shared" si="220"/>
        <v>1836.1000000000001</v>
      </c>
      <c r="Y338" s="71">
        <f t="shared" si="221"/>
        <v>774.28499999999997</v>
      </c>
      <c r="Z338" s="71">
        <f t="shared" si="222"/>
        <v>1447.873</v>
      </c>
      <c r="AA338" s="71">
        <f t="shared" si="223"/>
        <v>929.14199999999994</v>
      </c>
      <c r="AB338" s="71">
        <f t="shared" si="224"/>
        <v>8144.5460000000003</v>
      </c>
    </row>
    <row r="339" spans="1:28" x14ac:dyDescent="0.2">
      <c r="A339" s="25">
        <v>289</v>
      </c>
      <c r="B339" s="162"/>
      <c r="C339" s="163"/>
      <c r="D339" s="26">
        <v>5101216017</v>
      </c>
      <c r="E339" s="18" t="s">
        <v>323</v>
      </c>
      <c r="F339" s="29">
        <f t="shared" si="206"/>
        <v>8144.5460000000003</v>
      </c>
      <c r="G339" s="18" t="s">
        <v>24</v>
      </c>
      <c r="H339" s="18">
        <v>30</v>
      </c>
      <c r="I339" s="18"/>
      <c r="J339" s="19">
        <v>6</v>
      </c>
      <c r="K339" s="66"/>
      <c r="L339" s="162">
        <v>150</v>
      </c>
      <c r="M339" s="162">
        <f t="shared" si="207"/>
        <v>146</v>
      </c>
      <c r="N339" s="162">
        <v>39</v>
      </c>
      <c r="O339" s="162">
        <v>2.2000000000000002</v>
      </c>
      <c r="P339" s="162">
        <v>200</v>
      </c>
      <c r="Q339" s="162">
        <v>50</v>
      </c>
      <c r="R339" s="162">
        <v>170</v>
      </c>
      <c r="S339" s="162">
        <v>60</v>
      </c>
      <c r="T339" s="20">
        <f t="shared" si="208"/>
        <v>2.2999999999999998</v>
      </c>
      <c r="U339" s="71">
        <f t="shared" si="217"/>
        <v>1808.94</v>
      </c>
      <c r="V339" s="71">
        <f t="shared" si="218"/>
        <v>837.13499999999999</v>
      </c>
      <c r="W339" s="71">
        <f t="shared" si="219"/>
        <v>511.07100000000003</v>
      </c>
      <c r="X339" s="71">
        <f t="shared" si="220"/>
        <v>1836.1000000000001</v>
      </c>
      <c r="Y339" s="71">
        <f t="shared" si="221"/>
        <v>774.28499999999997</v>
      </c>
      <c r="Z339" s="71">
        <f t="shared" si="222"/>
        <v>1447.873</v>
      </c>
      <c r="AA339" s="71">
        <f t="shared" si="223"/>
        <v>929.14199999999994</v>
      </c>
      <c r="AB339" s="71">
        <f t="shared" si="224"/>
        <v>8144.5460000000003</v>
      </c>
    </row>
    <row r="340" spans="1:28" x14ac:dyDescent="0.2">
      <c r="A340" s="25">
        <v>290</v>
      </c>
      <c r="B340" s="162"/>
      <c r="C340" s="163"/>
      <c r="D340" s="138">
        <v>5101220010</v>
      </c>
      <c r="E340" s="18" t="s">
        <v>324</v>
      </c>
      <c r="F340" s="29">
        <f t="shared" si="206"/>
        <v>8144.5460000000003</v>
      </c>
      <c r="G340" s="18" t="s">
        <v>26</v>
      </c>
      <c r="H340" s="18">
        <v>30</v>
      </c>
      <c r="I340" s="18"/>
      <c r="J340" s="24">
        <v>13</v>
      </c>
      <c r="K340" s="67"/>
      <c r="L340" s="162">
        <v>150</v>
      </c>
      <c r="M340" s="162">
        <f t="shared" si="207"/>
        <v>146</v>
      </c>
      <c r="N340" s="162">
        <v>39</v>
      </c>
      <c r="O340" s="162">
        <v>2.2000000000000002</v>
      </c>
      <c r="P340" s="162">
        <v>200</v>
      </c>
      <c r="Q340" s="162">
        <v>50</v>
      </c>
      <c r="R340" s="162">
        <v>170</v>
      </c>
      <c r="S340" s="162">
        <v>60</v>
      </c>
      <c r="T340" s="20">
        <f t="shared" si="208"/>
        <v>2.2999999999999998</v>
      </c>
      <c r="U340" s="71">
        <f t="shared" si="217"/>
        <v>1808.94</v>
      </c>
      <c r="V340" s="71">
        <f t="shared" si="218"/>
        <v>837.13499999999999</v>
      </c>
      <c r="W340" s="71">
        <f t="shared" si="219"/>
        <v>511.07100000000003</v>
      </c>
      <c r="X340" s="71">
        <f t="shared" si="220"/>
        <v>1836.1000000000001</v>
      </c>
      <c r="Y340" s="71">
        <f t="shared" si="221"/>
        <v>774.28499999999997</v>
      </c>
      <c r="Z340" s="71">
        <f t="shared" si="222"/>
        <v>1447.873</v>
      </c>
      <c r="AA340" s="71">
        <f t="shared" si="223"/>
        <v>929.14199999999994</v>
      </c>
      <c r="AB340" s="71">
        <f t="shared" si="224"/>
        <v>8144.5460000000003</v>
      </c>
    </row>
    <row r="341" spans="1:28" x14ac:dyDescent="0.2">
      <c r="A341" s="25">
        <v>291</v>
      </c>
      <c r="B341" s="162">
        <v>5201</v>
      </c>
      <c r="C341" s="163">
        <v>0</v>
      </c>
      <c r="D341" s="17">
        <v>5201000000</v>
      </c>
      <c r="E341" s="37" t="s">
        <v>325</v>
      </c>
      <c r="F341" s="38">
        <f t="shared" si="206"/>
        <v>6367.6277599999994</v>
      </c>
      <c r="G341" s="18"/>
      <c r="H341" s="18"/>
      <c r="I341" s="18"/>
      <c r="J341" s="19"/>
      <c r="K341" s="66"/>
      <c r="L341" s="162">
        <v>134</v>
      </c>
      <c r="M341" s="162">
        <f t="shared" si="207"/>
        <v>146</v>
      </c>
      <c r="N341" s="162">
        <v>39</v>
      </c>
      <c r="O341" s="162">
        <v>2.2000000000000002</v>
      </c>
      <c r="P341" s="162">
        <v>200</v>
      </c>
      <c r="Q341" s="162">
        <v>50</v>
      </c>
      <c r="R341" s="162">
        <v>110</v>
      </c>
      <c r="S341" s="162"/>
      <c r="T341" s="20">
        <f t="shared" si="208"/>
        <v>1.1000000000000001</v>
      </c>
      <c r="U341" s="71">
        <f t="shared" si="217"/>
        <v>1615.9864000000002</v>
      </c>
      <c r="V341" s="71">
        <f t="shared" si="218"/>
        <v>747.84059999999999</v>
      </c>
      <c r="W341" s="71">
        <f t="shared" si="219"/>
        <v>456.55676</v>
      </c>
      <c r="X341" s="71">
        <f t="shared" si="220"/>
        <v>1836.1000000000001</v>
      </c>
      <c r="Y341" s="71">
        <f t="shared" si="221"/>
        <v>774.28499999999997</v>
      </c>
      <c r="Z341" s="71">
        <f t="shared" si="222"/>
        <v>936.85899999999992</v>
      </c>
      <c r="AA341" s="71">
        <f t="shared" si="223"/>
        <v>0</v>
      </c>
      <c r="AB341" s="71">
        <f t="shared" si="224"/>
        <v>6367.6277599999994</v>
      </c>
    </row>
    <row r="342" spans="1:28" x14ac:dyDescent="0.2">
      <c r="A342" s="25">
        <v>292</v>
      </c>
      <c r="B342" s="162"/>
      <c r="C342" s="163"/>
      <c r="D342" s="138">
        <v>5201050010</v>
      </c>
      <c r="E342" s="69" t="s">
        <v>326</v>
      </c>
      <c r="F342" s="139">
        <f t="shared" si="206"/>
        <v>6367.6277599999994</v>
      </c>
      <c r="G342" s="18" t="s">
        <v>29</v>
      </c>
      <c r="H342" s="18">
        <v>32</v>
      </c>
      <c r="I342" s="18"/>
      <c r="J342" s="19">
        <v>15</v>
      </c>
      <c r="K342" s="66">
        <v>1</v>
      </c>
      <c r="L342" s="162">
        <v>134</v>
      </c>
      <c r="M342" s="162">
        <f t="shared" si="207"/>
        <v>146</v>
      </c>
      <c r="N342" s="162">
        <v>39</v>
      </c>
      <c r="O342" s="162">
        <v>2.2000000000000002</v>
      </c>
      <c r="P342" s="162">
        <v>200</v>
      </c>
      <c r="Q342" s="162">
        <v>50</v>
      </c>
      <c r="R342" s="162">
        <v>110</v>
      </c>
      <c r="S342" s="162"/>
      <c r="T342" s="20">
        <f t="shared" si="208"/>
        <v>1.1000000000000001</v>
      </c>
      <c r="U342" s="71">
        <f t="shared" si="217"/>
        <v>1615.9864000000002</v>
      </c>
      <c r="V342" s="71">
        <f t="shared" si="218"/>
        <v>747.84059999999999</v>
      </c>
      <c r="W342" s="71">
        <f t="shared" si="219"/>
        <v>456.55676</v>
      </c>
      <c r="X342" s="71">
        <f t="shared" si="220"/>
        <v>1836.1000000000001</v>
      </c>
      <c r="Y342" s="71">
        <f t="shared" si="221"/>
        <v>774.28499999999997</v>
      </c>
      <c r="Z342" s="71">
        <f t="shared" si="222"/>
        <v>936.85899999999992</v>
      </c>
      <c r="AA342" s="71">
        <f t="shared" si="223"/>
        <v>0</v>
      </c>
      <c r="AB342" s="71">
        <f t="shared" si="224"/>
        <v>6367.6277599999994</v>
      </c>
    </row>
    <row r="343" spans="1:28" x14ac:dyDescent="0.2">
      <c r="A343" s="25">
        <v>293</v>
      </c>
      <c r="B343" s="162"/>
      <c r="C343" s="163"/>
      <c r="D343" s="26">
        <v>5201056010</v>
      </c>
      <c r="E343" s="18" t="s">
        <v>327</v>
      </c>
      <c r="F343" s="29">
        <f t="shared" si="206"/>
        <v>6367.6277599999994</v>
      </c>
      <c r="G343" s="18" t="s">
        <v>29</v>
      </c>
      <c r="H343" s="18">
        <v>32</v>
      </c>
      <c r="I343" s="18"/>
      <c r="J343" s="19">
        <v>15</v>
      </c>
      <c r="K343" s="66">
        <v>1</v>
      </c>
      <c r="L343" s="162">
        <v>134</v>
      </c>
      <c r="M343" s="162">
        <f t="shared" si="207"/>
        <v>146</v>
      </c>
      <c r="N343" s="162">
        <v>39</v>
      </c>
      <c r="O343" s="162">
        <v>2.2000000000000002</v>
      </c>
      <c r="P343" s="162">
        <v>200</v>
      </c>
      <c r="Q343" s="162">
        <v>50</v>
      </c>
      <c r="R343" s="162">
        <v>110</v>
      </c>
      <c r="S343" s="162"/>
      <c r="T343" s="20">
        <f t="shared" si="208"/>
        <v>1.1000000000000001</v>
      </c>
      <c r="U343" s="71">
        <f t="shared" si="217"/>
        <v>1615.9864000000002</v>
      </c>
      <c r="V343" s="71">
        <f t="shared" si="218"/>
        <v>747.84059999999999</v>
      </c>
      <c r="W343" s="71">
        <f t="shared" si="219"/>
        <v>456.55676</v>
      </c>
      <c r="X343" s="71">
        <f t="shared" si="220"/>
        <v>1836.1000000000001</v>
      </c>
      <c r="Y343" s="71">
        <f t="shared" si="221"/>
        <v>774.28499999999997</v>
      </c>
      <c r="Z343" s="71">
        <f t="shared" si="222"/>
        <v>936.85899999999992</v>
      </c>
      <c r="AA343" s="71">
        <f t="shared" si="223"/>
        <v>0</v>
      </c>
      <c r="AB343" s="71">
        <f t="shared" si="224"/>
        <v>6367.6277599999994</v>
      </c>
    </row>
    <row r="344" spans="1:28" x14ac:dyDescent="0.2">
      <c r="A344" s="25">
        <v>294</v>
      </c>
      <c r="B344" s="162"/>
      <c r="C344" s="163"/>
      <c r="D344" s="138">
        <v>5201070060</v>
      </c>
      <c r="E344" s="69" t="s">
        <v>469</v>
      </c>
      <c r="F344" s="139">
        <f t="shared" si="206"/>
        <v>6367.6277599999994</v>
      </c>
      <c r="G344" s="18" t="s">
        <v>366</v>
      </c>
      <c r="H344" s="18">
        <v>32</v>
      </c>
      <c r="I344" s="18"/>
      <c r="J344" s="19">
        <v>15</v>
      </c>
      <c r="K344" s="66">
        <v>1</v>
      </c>
      <c r="L344" s="162">
        <v>134</v>
      </c>
      <c r="M344" s="162">
        <f t="shared" si="207"/>
        <v>146</v>
      </c>
      <c r="N344" s="162">
        <v>39</v>
      </c>
      <c r="O344" s="162">
        <v>2.2000000000000002</v>
      </c>
      <c r="P344" s="162">
        <v>200</v>
      </c>
      <c r="Q344" s="162">
        <v>50</v>
      </c>
      <c r="R344" s="162">
        <v>110</v>
      </c>
      <c r="S344" s="162"/>
      <c r="T344" s="20">
        <f t="shared" si="208"/>
        <v>1.1000000000000001</v>
      </c>
      <c r="U344" s="71">
        <f t="shared" si="217"/>
        <v>1615.9864000000002</v>
      </c>
      <c r="V344" s="71">
        <f t="shared" si="218"/>
        <v>747.84059999999999</v>
      </c>
      <c r="W344" s="71">
        <f t="shared" si="219"/>
        <v>456.55676</v>
      </c>
      <c r="X344" s="71">
        <f t="shared" si="220"/>
        <v>1836.1000000000001</v>
      </c>
      <c r="Y344" s="71">
        <f t="shared" si="221"/>
        <v>774.28499999999997</v>
      </c>
      <c r="Z344" s="71">
        <f t="shared" si="222"/>
        <v>936.85899999999992</v>
      </c>
      <c r="AA344" s="71">
        <f t="shared" si="223"/>
        <v>0</v>
      </c>
      <c r="AB344" s="71">
        <f t="shared" si="224"/>
        <v>6367.6277599999994</v>
      </c>
    </row>
    <row r="345" spans="1:28" x14ac:dyDescent="0.2">
      <c r="A345" s="25">
        <v>295</v>
      </c>
      <c r="B345" s="162"/>
      <c r="C345" s="163"/>
      <c r="D345" s="26">
        <v>5201076060</v>
      </c>
      <c r="E345" s="18" t="s">
        <v>472</v>
      </c>
      <c r="F345" s="29">
        <f t="shared" si="206"/>
        <v>6367.6277599999994</v>
      </c>
      <c r="G345" s="18" t="s">
        <v>366</v>
      </c>
      <c r="H345" s="18">
        <v>32</v>
      </c>
      <c r="I345" s="18"/>
      <c r="J345" s="19">
        <v>15</v>
      </c>
      <c r="K345" s="66">
        <v>1</v>
      </c>
      <c r="L345" s="162">
        <v>134</v>
      </c>
      <c r="M345" s="162">
        <f t="shared" si="207"/>
        <v>146</v>
      </c>
      <c r="N345" s="162">
        <v>39</v>
      </c>
      <c r="O345" s="162">
        <v>2.2000000000000002</v>
      </c>
      <c r="P345" s="162">
        <v>200</v>
      </c>
      <c r="Q345" s="162">
        <v>50</v>
      </c>
      <c r="R345" s="162">
        <v>110</v>
      </c>
      <c r="S345" s="162"/>
      <c r="T345" s="20">
        <f t="shared" si="208"/>
        <v>1.1000000000000001</v>
      </c>
      <c r="U345" s="71">
        <f t="shared" si="217"/>
        <v>1615.9864000000002</v>
      </c>
      <c r="V345" s="71">
        <f t="shared" si="218"/>
        <v>747.84059999999999</v>
      </c>
      <c r="W345" s="71">
        <f t="shared" si="219"/>
        <v>456.55676</v>
      </c>
      <c r="X345" s="71">
        <f t="shared" si="220"/>
        <v>1836.1000000000001</v>
      </c>
      <c r="Y345" s="71">
        <f t="shared" si="221"/>
        <v>774.28499999999997</v>
      </c>
      <c r="Z345" s="71">
        <f t="shared" si="222"/>
        <v>936.85899999999992</v>
      </c>
      <c r="AA345" s="71">
        <f t="shared" si="223"/>
        <v>0</v>
      </c>
      <c r="AB345" s="71">
        <f t="shared" si="224"/>
        <v>6367.6277599999994</v>
      </c>
    </row>
    <row r="346" spans="1:28" x14ac:dyDescent="0.2">
      <c r="A346" s="25">
        <v>296</v>
      </c>
      <c r="B346" s="162"/>
      <c r="C346" s="163"/>
      <c r="D346" s="18">
        <v>5201060010</v>
      </c>
      <c r="E346" s="69" t="s">
        <v>328</v>
      </c>
      <c r="F346" s="139">
        <f t="shared" si="206"/>
        <v>6452.7967600000002</v>
      </c>
      <c r="G346" s="18" t="s">
        <v>29</v>
      </c>
      <c r="H346" s="18">
        <v>32</v>
      </c>
      <c r="I346" s="18"/>
      <c r="J346" s="19">
        <v>15</v>
      </c>
      <c r="K346" s="66">
        <v>1</v>
      </c>
      <c r="L346" s="162">
        <v>134</v>
      </c>
      <c r="M346" s="162">
        <f t="shared" si="207"/>
        <v>146</v>
      </c>
      <c r="N346" s="162">
        <v>39</v>
      </c>
      <c r="O346" s="162">
        <v>2.2000000000000002</v>
      </c>
      <c r="P346" s="162">
        <v>200</v>
      </c>
      <c r="Q346" s="162">
        <v>50</v>
      </c>
      <c r="R346" s="162">
        <v>120</v>
      </c>
      <c r="S346" s="162"/>
      <c r="T346" s="20">
        <f t="shared" si="208"/>
        <v>1.2</v>
      </c>
      <c r="U346" s="71">
        <f t="shared" si="217"/>
        <v>1615.9864000000002</v>
      </c>
      <c r="V346" s="71">
        <f t="shared" si="218"/>
        <v>747.84059999999999</v>
      </c>
      <c r="W346" s="71">
        <f t="shared" si="219"/>
        <v>456.55676</v>
      </c>
      <c r="X346" s="71">
        <f t="shared" si="220"/>
        <v>1836.1000000000001</v>
      </c>
      <c r="Y346" s="71">
        <f t="shared" si="221"/>
        <v>774.28499999999997</v>
      </c>
      <c r="Z346" s="71">
        <f t="shared" si="222"/>
        <v>1022.028</v>
      </c>
      <c r="AA346" s="71">
        <f t="shared" si="223"/>
        <v>0</v>
      </c>
      <c r="AB346" s="71">
        <f t="shared" si="224"/>
        <v>6452.7967600000002</v>
      </c>
    </row>
    <row r="347" spans="1:28" x14ac:dyDescent="0.2">
      <c r="A347" s="25">
        <v>297</v>
      </c>
      <c r="B347" s="162"/>
      <c r="C347" s="163"/>
      <c r="D347" s="26">
        <v>5201066010</v>
      </c>
      <c r="E347" s="18" t="s">
        <v>329</v>
      </c>
      <c r="F347" s="29">
        <f t="shared" si="206"/>
        <v>6452.7967600000002</v>
      </c>
      <c r="G347" s="18" t="s">
        <v>29</v>
      </c>
      <c r="H347" s="18">
        <v>32</v>
      </c>
      <c r="I347" s="18"/>
      <c r="J347" s="19">
        <v>15</v>
      </c>
      <c r="K347" s="66">
        <v>1</v>
      </c>
      <c r="L347" s="162">
        <v>134</v>
      </c>
      <c r="M347" s="162">
        <f t="shared" si="207"/>
        <v>146</v>
      </c>
      <c r="N347" s="162">
        <v>39</v>
      </c>
      <c r="O347" s="162">
        <v>2.2000000000000002</v>
      </c>
      <c r="P347" s="162">
        <v>200</v>
      </c>
      <c r="Q347" s="162">
        <v>50</v>
      </c>
      <c r="R347" s="162">
        <v>120</v>
      </c>
      <c r="S347" s="162"/>
      <c r="T347" s="20">
        <f t="shared" si="208"/>
        <v>1.2</v>
      </c>
      <c r="U347" s="71">
        <f t="shared" si="217"/>
        <v>1615.9864000000002</v>
      </c>
      <c r="V347" s="71">
        <f t="shared" si="218"/>
        <v>747.84059999999999</v>
      </c>
      <c r="W347" s="71">
        <f t="shared" si="219"/>
        <v>456.55676</v>
      </c>
      <c r="X347" s="71">
        <f t="shared" si="220"/>
        <v>1836.1000000000001</v>
      </c>
      <c r="Y347" s="71">
        <f t="shared" si="221"/>
        <v>774.28499999999997</v>
      </c>
      <c r="Z347" s="71">
        <f t="shared" si="222"/>
        <v>1022.028</v>
      </c>
      <c r="AA347" s="71">
        <f t="shared" si="223"/>
        <v>0</v>
      </c>
      <c r="AB347" s="71">
        <f t="shared" si="224"/>
        <v>6452.7967600000002</v>
      </c>
    </row>
    <row r="348" spans="1:28" x14ac:dyDescent="0.2">
      <c r="A348" s="25">
        <v>298</v>
      </c>
      <c r="B348" s="162"/>
      <c r="C348" s="163"/>
      <c r="D348" s="138">
        <v>5201070010</v>
      </c>
      <c r="E348" s="18" t="s">
        <v>464</v>
      </c>
      <c r="F348" s="29">
        <f t="shared" si="206"/>
        <v>10798.395</v>
      </c>
      <c r="G348" s="18" t="s">
        <v>360</v>
      </c>
      <c r="H348" s="18">
        <v>32</v>
      </c>
      <c r="I348" s="18"/>
      <c r="J348" s="19">
        <v>15</v>
      </c>
      <c r="K348" s="66">
        <v>1</v>
      </c>
      <c r="L348" s="162">
        <v>300</v>
      </c>
      <c r="M348" s="162">
        <f t="shared" si="207"/>
        <v>146</v>
      </c>
      <c r="N348" s="162">
        <v>39</v>
      </c>
      <c r="O348" s="162">
        <v>2.2000000000000002</v>
      </c>
      <c r="P348" s="162">
        <v>200</v>
      </c>
      <c r="Q348" s="162">
        <v>50</v>
      </c>
      <c r="R348" s="162">
        <v>220</v>
      </c>
      <c r="S348" s="162"/>
      <c r="T348" s="20">
        <f t="shared" si="208"/>
        <v>2.2000000000000002</v>
      </c>
      <c r="U348" s="71">
        <f t="shared" si="217"/>
        <v>3617.88</v>
      </c>
      <c r="V348" s="71">
        <f t="shared" si="218"/>
        <v>1674.27</v>
      </c>
      <c r="W348" s="71">
        <f t="shared" si="219"/>
        <v>1022.1420000000001</v>
      </c>
      <c r="X348" s="71">
        <f t="shared" si="220"/>
        <v>1836.1000000000001</v>
      </c>
      <c r="Y348" s="71">
        <f t="shared" si="221"/>
        <v>774.28499999999997</v>
      </c>
      <c r="Z348" s="71">
        <f t="shared" si="222"/>
        <v>1873.7179999999998</v>
      </c>
      <c r="AA348" s="71">
        <f t="shared" si="223"/>
        <v>0</v>
      </c>
      <c r="AB348" s="71">
        <f t="shared" si="224"/>
        <v>10798.395</v>
      </c>
    </row>
    <row r="349" spans="1:28" x14ac:dyDescent="0.2">
      <c r="A349" s="25">
        <v>299</v>
      </c>
      <c r="B349" s="162"/>
      <c r="C349" s="163"/>
      <c r="D349" s="26">
        <v>5201076010</v>
      </c>
      <c r="E349" s="18" t="s">
        <v>330</v>
      </c>
      <c r="F349" s="29">
        <f t="shared" si="206"/>
        <v>10798.395</v>
      </c>
      <c r="G349" s="18" t="s">
        <v>360</v>
      </c>
      <c r="H349" s="18">
        <v>32</v>
      </c>
      <c r="I349" s="18"/>
      <c r="J349" s="19">
        <v>15</v>
      </c>
      <c r="K349" s="66"/>
      <c r="L349" s="162">
        <v>300</v>
      </c>
      <c r="M349" s="162">
        <f t="shared" si="207"/>
        <v>146</v>
      </c>
      <c r="N349" s="162">
        <v>39</v>
      </c>
      <c r="O349" s="162">
        <v>2.2000000000000002</v>
      </c>
      <c r="P349" s="162">
        <v>200</v>
      </c>
      <c r="Q349" s="162">
        <v>50</v>
      </c>
      <c r="R349" s="162">
        <v>220</v>
      </c>
      <c r="S349" s="162"/>
      <c r="T349" s="20">
        <f t="shared" si="208"/>
        <v>2.2000000000000002</v>
      </c>
      <c r="U349" s="71">
        <f t="shared" si="217"/>
        <v>3617.88</v>
      </c>
      <c r="V349" s="71">
        <f t="shared" si="218"/>
        <v>1674.27</v>
      </c>
      <c r="W349" s="71">
        <f t="shared" si="219"/>
        <v>1022.1420000000001</v>
      </c>
      <c r="X349" s="71">
        <f t="shared" si="220"/>
        <v>1836.1000000000001</v>
      </c>
      <c r="Y349" s="71">
        <f t="shared" si="221"/>
        <v>774.28499999999997</v>
      </c>
      <c r="Z349" s="71">
        <f t="shared" si="222"/>
        <v>1873.7179999999998</v>
      </c>
      <c r="AA349" s="71">
        <f t="shared" si="223"/>
        <v>0</v>
      </c>
      <c r="AB349" s="71">
        <f t="shared" si="224"/>
        <v>10798.395</v>
      </c>
    </row>
    <row r="350" spans="1:28" x14ac:dyDescent="0.2">
      <c r="A350" s="25">
        <v>300</v>
      </c>
      <c r="B350" s="162"/>
      <c r="C350" s="163"/>
      <c r="D350" s="26">
        <v>5201080010</v>
      </c>
      <c r="E350" s="18" t="s">
        <v>473</v>
      </c>
      <c r="F350" s="29">
        <f>AB350</f>
        <v>10798.395</v>
      </c>
      <c r="G350" s="18" t="s">
        <v>360</v>
      </c>
      <c r="H350" s="18">
        <v>32</v>
      </c>
      <c r="I350" s="18"/>
      <c r="J350" s="19">
        <v>15</v>
      </c>
      <c r="K350" s="66">
        <v>1</v>
      </c>
      <c r="L350" s="162">
        <v>300</v>
      </c>
      <c r="M350" s="162">
        <f t="shared" si="207"/>
        <v>146</v>
      </c>
      <c r="N350" s="162">
        <v>39</v>
      </c>
      <c r="O350" s="162">
        <v>2.2000000000000002</v>
      </c>
      <c r="P350" s="162">
        <v>200</v>
      </c>
      <c r="Q350" s="162">
        <v>50</v>
      </c>
      <c r="R350" s="162">
        <v>220</v>
      </c>
      <c r="S350" s="162"/>
      <c r="T350" s="20">
        <f>(R350+S350)/100</f>
        <v>2.2000000000000002</v>
      </c>
      <c r="U350" s="71">
        <f>L350*M350*$E$3</f>
        <v>3617.88</v>
      </c>
      <c r="V350" s="71">
        <f>L350*N350*$E$4</f>
        <v>1674.27</v>
      </c>
      <c r="W350" s="71">
        <f>O350*$E$5*L350</f>
        <v>1022.1420000000001</v>
      </c>
      <c r="X350" s="71">
        <f>P350*$E$6</f>
        <v>1836.1000000000001</v>
      </c>
      <c r="Y350" s="71">
        <f>Q350*$E$9</f>
        <v>774.28499999999997</v>
      </c>
      <c r="Z350" s="71">
        <f>R350*$E$7</f>
        <v>1873.7179999999998</v>
      </c>
      <c r="AA350" s="71">
        <f>S350*$E$8</f>
        <v>0</v>
      </c>
      <c r="AB350" s="71">
        <f>SUM(U350:AA350)</f>
        <v>10798.395</v>
      </c>
    </row>
    <row r="351" spans="1:28" x14ac:dyDescent="0.2">
      <c r="A351" s="25">
        <v>301</v>
      </c>
      <c r="B351" s="162"/>
      <c r="C351" s="163"/>
      <c r="D351" s="26">
        <v>5201080030</v>
      </c>
      <c r="E351" s="18" t="s">
        <v>475</v>
      </c>
      <c r="F351" s="29">
        <f>AB351</f>
        <v>10798.395</v>
      </c>
      <c r="G351" s="18" t="s">
        <v>360</v>
      </c>
      <c r="H351" s="18">
        <v>32</v>
      </c>
      <c r="I351" s="18"/>
      <c r="J351" s="19">
        <v>15</v>
      </c>
      <c r="K351" s="66">
        <v>1</v>
      </c>
      <c r="L351" s="162">
        <v>300</v>
      </c>
      <c r="M351" s="162">
        <f t="shared" si="207"/>
        <v>146</v>
      </c>
      <c r="N351" s="162">
        <v>39</v>
      </c>
      <c r="O351" s="162">
        <v>2.2000000000000002</v>
      </c>
      <c r="P351" s="162">
        <v>200</v>
      </c>
      <c r="Q351" s="162">
        <v>50</v>
      </c>
      <c r="R351" s="162">
        <v>220</v>
      </c>
      <c r="S351" s="162"/>
      <c r="T351" s="20">
        <f>(R351+S351)/100</f>
        <v>2.2000000000000002</v>
      </c>
      <c r="U351" s="71">
        <f>L351*M351*$E$3</f>
        <v>3617.88</v>
      </c>
      <c r="V351" s="71">
        <f>L351*N351*$E$4</f>
        <v>1674.27</v>
      </c>
      <c r="W351" s="71">
        <f>O351*$E$5*L351</f>
        <v>1022.1420000000001</v>
      </c>
      <c r="X351" s="71">
        <f>P351*$E$6</f>
        <v>1836.1000000000001</v>
      </c>
      <c r="Y351" s="71">
        <f>Q351*$E$9</f>
        <v>774.28499999999997</v>
      </c>
      <c r="Z351" s="71">
        <f>R351*$E$7</f>
        <v>1873.7179999999998</v>
      </c>
      <c r="AA351" s="71">
        <f>S351*$E$8</f>
        <v>0</v>
      </c>
      <c r="AB351" s="71">
        <f>SUM(U351:AA351)</f>
        <v>10798.395</v>
      </c>
    </row>
    <row r="352" spans="1:28" x14ac:dyDescent="0.2">
      <c r="A352" s="25">
        <v>302</v>
      </c>
      <c r="B352" s="162"/>
      <c r="C352" s="163"/>
      <c r="D352" s="26">
        <v>5201080040</v>
      </c>
      <c r="E352" s="18" t="s">
        <v>476</v>
      </c>
      <c r="F352" s="29">
        <f>AB352</f>
        <v>10798.395</v>
      </c>
      <c r="G352" s="18" t="s">
        <v>366</v>
      </c>
      <c r="H352" s="18">
        <v>32</v>
      </c>
      <c r="I352" s="18"/>
      <c r="J352" s="19">
        <v>15</v>
      </c>
      <c r="K352" s="66">
        <v>1</v>
      </c>
      <c r="L352" s="162">
        <v>300</v>
      </c>
      <c r="M352" s="162">
        <f t="shared" si="207"/>
        <v>146</v>
      </c>
      <c r="N352" s="162">
        <v>39</v>
      </c>
      <c r="O352" s="162">
        <v>2.2000000000000002</v>
      </c>
      <c r="P352" s="162">
        <v>200</v>
      </c>
      <c r="Q352" s="162">
        <v>50</v>
      </c>
      <c r="R352" s="162">
        <v>220</v>
      </c>
      <c r="S352" s="162"/>
      <c r="T352" s="20">
        <f>(R352+S352)/100</f>
        <v>2.2000000000000002</v>
      </c>
      <c r="U352" s="71">
        <f>L352*M352*$E$3</f>
        <v>3617.88</v>
      </c>
      <c r="V352" s="71">
        <f>L352*N352*$E$4</f>
        <v>1674.27</v>
      </c>
      <c r="W352" s="71">
        <f>O352*$E$5*L352</f>
        <v>1022.1420000000001</v>
      </c>
      <c r="X352" s="71">
        <f>P352*$E$6</f>
        <v>1836.1000000000001</v>
      </c>
      <c r="Y352" s="71">
        <f>Q352*$E$9</f>
        <v>774.28499999999997</v>
      </c>
      <c r="Z352" s="71">
        <f>R352*$E$7</f>
        <v>1873.7179999999998</v>
      </c>
      <c r="AA352" s="71">
        <f>S352*$E$8</f>
        <v>0</v>
      </c>
      <c r="AB352" s="71">
        <f>SUM(U352:AA352)</f>
        <v>10798.395</v>
      </c>
    </row>
    <row r="353" spans="1:28" x14ac:dyDescent="0.2">
      <c r="A353" s="25">
        <v>303</v>
      </c>
      <c r="B353" s="162"/>
      <c r="C353" s="163"/>
      <c r="D353" s="138">
        <v>5201070020</v>
      </c>
      <c r="E353" s="18" t="s">
        <v>465</v>
      </c>
      <c r="F353" s="29">
        <f t="shared" si="206"/>
        <v>10798.395</v>
      </c>
      <c r="G353" s="18" t="s">
        <v>360</v>
      </c>
      <c r="H353" s="18">
        <v>32</v>
      </c>
      <c r="I353" s="18"/>
      <c r="J353" s="19">
        <v>15</v>
      </c>
      <c r="K353" s="66">
        <v>1</v>
      </c>
      <c r="L353" s="162">
        <v>300</v>
      </c>
      <c r="M353" s="162">
        <f t="shared" si="207"/>
        <v>146</v>
      </c>
      <c r="N353" s="162">
        <v>39</v>
      </c>
      <c r="O353" s="162">
        <v>2.2000000000000002</v>
      </c>
      <c r="P353" s="162">
        <v>200</v>
      </c>
      <c r="Q353" s="162">
        <v>50</v>
      </c>
      <c r="R353" s="162">
        <v>220</v>
      </c>
      <c r="S353" s="162"/>
      <c r="T353" s="20">
        <f t="shared" si="208"/>
        <v>2.2000000000000002</v>
      </c>
      <c r="U353" s="71">
        <f t="shared" si="217"/>
        <v>3617.88</v>
      </c>
      <c r="V353" s="71">
        <f t="shared" si="218"/>
        <v>1674.27</v>
      </c>
      <c r="W353" s="71">
        <f t="shared" si="219"/>
        <v>1022.1420000000001</v>
      </c>
      <c r="X353" s="71">
        <f t="shared" si="220"/>
        <v>1836.1000000000001</v>
      </c>
      <c r="Y353" s="71">
        <f t="shared" si="221"/>
        <v>774.28499999999997</v>
      </c>
      <c r="Z353" s="71">
        <f t="shared" si="222"/>
        <v>1873.7179999999998</v>
      </c>
      <c r="AA353" s="71">
        <f t="shared" si="223"/>
        <v>0</v>
      </c>
      <c r="AB353" s="71">
        <f t="shared" si="224"/>
        <v>10798.395</v>
      </c>
    </row>
    <row r="354" spans="1:28" x14ac:dyDescent="0.2">
      <c r="A354" s="25">
        <v>304</v>
      </c>
      <c r="B354" s="162"/>
      <c r="C354" s="163"/>
      <c r="D354" s="26">
        <v>5201076020</v>
      </c>
      <c r="E354" s="18" t="s">
        <v>471</v>
      </c>
      <c r="F354" s="29">
        <f t="shared" si="206"/>
        <v>10798.395</v>
      </c>
      <c r="G354" s="18" t="s">
        <v>360</v>
      </c>
      <c r="H354" s="18">
        <v>32</v>
      </c>
      <c r="I354" s="18"/>
      <c r="J354" s="19">
        <v>15</v>
      </c>
      <c r="K354" s="66">
        <v>1</v>
      </c>
      <c r="L354" s="162">
        <v>300</v>
      </c>
      <c r="M354" s="162">
        <f t="shared" si="207"/>
        <v>146</v>
      </c>
      <c r="N354" s="162">
        <v>39</v>
      </c>
      <c r="O354" s="162">
        <v>2.2000000000000002</v>
      </c>
      <c r="P354" s="162">
        <v>200</v>
      </c>
      <c r="Q354" s="162">
        <v>50</v>
      </c>
      <c r="R354" s="162">
        <v>220</v>
      </c>
      <c r="S354" s="162"/>
      <c r="T354" s="20">
        <f t="shared" si="208"/>
        <v>2.2000000000000002</v>
      </c>
      <c r="U354" s="71">
        <f t="shared" si="217"/>
        <v>3617.88</v>
      </c>
      <c r="V354" s="71">
        <f t="shared" si="218"/>
        <v>1674.27</v>
      </c>
      <c r="W354" s="71">
        <f t="shared" si="219"/>
        <v>1022.1420000000001</v>
      </c>
      <c r="X354" s="71">
        <f t="shared" si="220"/>
        <v>1836.1000000000001</v>
      </c>
      <c r="Y354" s="71">
        <f t="shared" si="221"/>
        <v>774.28499999999997</v>
      </c>
      <c r="Z354" s="71">
        <f t="shared" si="222"/>
        <v>1873.7179999999998</v>
      </c>
      <c r="AA354" s="71">
        <f t="shared" si="223"/>
        <v>0</v>
      </c>
      <c r="AB354" s="71">
        <f t="shared" si="224"/>
        <v>10798.395</v>
      </c>
    </row>
    <row r="355" spans="1:28" x14ac:dyDescent="0.2">
      <c r="A355" s="25">
        <v>305</v>
      </c>
      <c r="B355" s="162"/>
      <c r="C355" s="163"/>
      <c r="D355" s="138">
        <v>5201070030</v>
      </c>
      <c r="E355" s="18" t="s">
        <v>466</v>
      </c>
      <c r="F355" s="29">
        <f t="shared" si="206"/>
        <v>10798.395</v>
      </c>
      <c r="G355" s="18" t="s">
        <v>360</v>
      </c>
      <c r="H355" s="18">
        <v>32</v>
      </c>
      <c r="I355" s="18"/>
      <c r="J355" s="19">
        <v>15</v>
      </c>
      <c r="K355" s="66">
        <v>1</v>
      </c>
      <c r="L355" s="162">
        <v>300</v>
      </c>
      <c r="M355" s="162">
        <f t="shared" si="207"/>
        <v>146</v>
      </c>
      <c r="N355" s="162">
        <v>39</v>
      </c>
      <c r="O355" s="162">
        <v>2.2000000000000002</v>
      </c>
      <c r="P355" s="162">
        <v>200</v>
      </c>
      <c r="Q355" s="162">
        <v>50</v>
      </c>
      <c r="R355" s="162">
        <v>220</v>
      </c>
      <c r="S355" s="162"/>
      <c r="T355" s="20">
        <f t="shared" si="208"/>
        <v>2.2000000000000002</v>
      </c>
      <c r="U355" s="71">
        <f t="shared" si="217"/>
        <v>3617.88</v>
      </c>
      <c r="V355" s="71">
        <f t="shared" si="218"/>
        <v>1674.27</v>
      </c>
      <c r="W355" s="71">
        <f t="shared" si="219"/>
        <v>1022.1420000000001</v>
      </c>
      <c r="X355" s="71">
        <f t="shared" si="220"/>
        <v>1836.1000000000001</v>
      </c>
      <c r="Y355" s="71">
        <f t="shared" si="221"/>
        <v>774.28499999999997</v>
      </c>
      <c r="Z355" s="71">
        <f t="shared" si="222"/>
        <v>1873.7179999999998</v>
      </c>
      <c r="AA355" s="71">
        <f t="shared" si="223"/>
        <v>0</v>
      </c>
      <c r="AB355" s="71">
        <f t="shared" si="224"/>
        <v>10798.395</v>
      </c>
    </row>
    <row r="356" spans="1:28" x14ac:dyDescent="0.2">
      <c r="A356" s="25">
        <v>306</v>
      </c>
      <c r="B356" s="162"/>
      <c r="C356" s="163"/>
      <c r="D356" s="138">
        <v>5201070040</v>
      </c>
      <c r="E356" s="18" t="s">
        <v>467</v>
      </c>
      <c r="F356" s="29">
        <f t="shared" si="206"/>
        <v>10798.395</v>
      </c>
      <c r="G356" s="18" t="s">
        <v>366</v>
      </c>
      <c r="H356" s="18">
        <v>32</v>
      </c>
      <c r="I356" s="18"/>
      <c r="J356" s="19">
        <v>15</v>
      </c>
      <c r="K356" s="66">
        <v>1</v>
      </c>
      <c r="L356" s="162">
        <v>300</v>
      </c>
      <c r="M356" s="162">
        <f t="shared" si="207"/>
        <v>146</v>
      </c>
      <c r="N356" s="162">
        <v>39</v>
      </c>
      <c r="O356" s="162">
        <v>2.2000000000000002</v>
      </c>
      <c r="P356" s="162">
        <v>200</v>
      </c>
      <c r="Q356" s="162">
        <v>50</v>
      </c>
      <c r="R356" s="162">
        <v>220</v>
      </c>
      <c r="S356" s="162"/>
      <c r="T356" s="20">
        <f t="shared" si="208"/>
        <v>2.2000000000000002</v>
      </c>
      <c r="U356" s="71">
        <f t="shared" si="217"/>
        <v>3617.88</v>
      </c>
      <c r="V356" s="71">
        <f t="shared" si="218"/>
        <v>1674.27</v>
      </c>
      <c r="W356" s="71">
        <f t="shared" si="219"/>
        <v>1022.1420000000001</v>
      </c>
      <c r="X356" s="71">
        <f t="shared" si="220"/>
        <v>1836.1000000000001</v>
      </c>
      <c r="Y356" s="71">
        <f t="shared" si="221"/>
        <v>774.28499999999997</v>
      </c>
      <c r="Z356" s="71">
        <f t="shared" si="222"/>
        <v>1873.7179999999998</v>
      </c>
      <c r="AA356" s="71">
        <f t="shared" si="223"/>
        <v>0</v>
      </c>
      <c r="AB356" s="71">
        <f t="shared" si="224"/>
        <v>10798.395</v>
      </c>
    </row>
    <row r="357" spans="1:28" x14ac:dyDescent="0.2">
      <c r="A357" s="25">
        <v>307</v>
      </c>
      <c r="B357" s="162"/>
      <c r="C357" s="163"/>
      <c r="D357" s="138">
        <v>5201070050</v>
      </c>
      <c r="E357" s="18" t="s">
        <v>468</v>
      </c>
      <c r="F357" s="29">
        <f t="shared" si="206"/>
        <v>10798.395</v>
      </c>
      <c r="G357" s="18" t="s">
        <v>366</v>
      </c>
      <c r="H357" s="18">
        <v>32</v>
      </c>
      <c r="I357" s="18"/>
      <c r="J357" s="19">
        <v>15</v>
      </c>
      <c r="K357" s="66">
        <v>1</v>
      </c>
      <c r="L357" s="162">
        <v>300</v>
      </c>
      <c r="M357" s="162">
        <f t="shared" si="207"/>
        <v>146</v>
      </c>
      <c r="N357" s="162">
        <v>39</v>
      </c>
      <c r="O357" s="162">
        <v>2.2000000000000002</v>
      </c>
      <c r="P357" s="162">
        <v>200</v>
      </c>
      <c r="Q357" s="162">
        <v>50</v>
      </c>
      <c r="R357" s="162">
        <v>220</v>
      </c>
      <c r="S357" s="162"/>
      <c r="T357" s="20">
        <f t="shared" si="208"/>
        <v>2.2000000000000002</v>
      </c>
      <c r="U357" s="71">
        <f t="shared" si="217"/>
        <v>3617.88</v>
      </c>
      <c r="V357" s="71">
        <f t="shared" si="218"/>
        <v>1674.27</v>
      </c>
      <c r="W357" s="71">
        <f t="shared" si="219"/>
        <v>1022.1420000000001</v>
      </c>
      <c r="X357" s="71">
        <f t="shared" si="220"/>
        <v>1836.1000000000001</v>
      </c>
      <c r="Y357" s="71">
        <f t="shared" si="221"/>
        <v>774.28499999999997</v>
      </c>
      <c r="Z357" s="71">
        <f t="shared" si="222"/>
        <v>1873.7179999999998</v>
      </c>
      <c r="AA357" s="71">
        <f t="shared" si="223"/>
        <v>0</v>
      </c>
      <c r="AB357" s="71">
        <f t="shared" si="224"/>
        <v>10798.395</v>
      </c>
    </row>
    <row r="358" spans="1:28" x14ac:dyDescent="0.2">
      <c r="A358" s="25">
        <v>308</v>
      </c>
      <c r="B358" s="162"/>
      <c r="C358" s="163"/>
      <c r="D358" s="27">
        <v>5201070070</v>
      </c>
      <c r="E358" s="18" t="s">
        <v>470</v>
      </c>
      <c r="F358" s="29">
        <f t="shared" si="206"/>
        <v>6367.6277599999994</v>
      </c>
      <c r="G358" s="18" t="s">
        <v>366</v>
      </c>
      <c r="H358" s="18">
        <v>32</v>
      </c>
      <c r="I358" s="18"/>
      <c r="J358" s="19">
        <v>15</v>
      </c>
      <c r="K358" s="66">
        <v>1</v>
      </c>
      <c r="L358" s="162">
        <v>134</v>
      </c>
      <c r="M358" s="162">
        <f t="shared" si="207"/>
        <v>146</v>
      </c>
      <c r="N358" s="162">
        <v>39</v>
      </c>
      <c r="O358" s="162">
        <v>2.2000000000000002</v>
      </c>
      <c r="P358" s="162">
        <v>200</v>
      </c>
      <c r="Q358" s="162">
        <v>50</v>
      </c>
      <c r="R358" s="162">
        <v>110</v>
      </c>
      <c r="S358" s="162"/>
      <c r="T358" s="20">
        <f t="shared" si="208"/>
        <v>1.1000000000000001</v>
      </c>
      <c r="U358" s="71">
        <f t="shared" si="217"/>
        <v>1615.9864000000002</v>
      </c>
      <c r="V358" s="71">
        <f t="shared" si="218"/>
        <v>747.84059999999999</v>
      </c>
      <c r="W358" s="71">
        <f t="shared" si="219"/>
        <v>456.55676</v>
      </c>
      <c r="X358" s="71">
        <f t="shared" si="220"/>
        <v>1836.1000000000001</v>
      </c>
      <c r="Y358" s="71">
        <f t="shared" si="221"/>
        <v>774.28499999999997</v>
      </c>
      <c r="Z358" s="71">
        <f t="shared" si="222"/>
        <v>936.85899999999992</v>
      </c>
      <c r="AA358" s="71">
        <f t="shared" si="223"/>
        <v>0</v>
      </c>
      <c r="AB358" s="71">
        <f t="shared" si="224"/>
        <v>6367.6277599999994</v>
      </c>
    </row>
    <row r="359" spans="1:28" x14ac:dyDescent="0.2">
      <c r="A359" s="25">
        <v>308</v>
      </c>
      <c r="B359" s="162"/>
      <c r="C359" s="163"/>
      <c r="D359" s="27">
        <v>5201090010</v>
      </c>
      <c r="E359" s="18" t="s">
        <v>522</v>
      </c>
      <c r="F359" s="29">
        <f t="shared" ref="F359" si="235">AB359</f>
        <v>6367.6277599999994</v>
      </c>
      <c r="G359" s="18" t="s">
        <v>366</v>
      </c>
      <c r="H359" s="18">
        <v>32</v>
      </c>
      <c r="I359" s="18"/>
      <c r="J359" s="19">
        <v>15</v>
      </c>
      <c r="K359" s="66">
        <v>1</v>
      </c>
      <c r="L359" s="162">
        <v>134</v>
      </c>
      <c r="M359" s="162">
        <f t="shared" si="207"/>
        <v>146</v>
      </c>
      <c r="N359" s="162">
        <v>39</v>
      </c>
      <c r="O359" s="162">
        <v>2.2000000000000002</v>
      </c>
      <c r="P359" s="162">
        <v>200</v>
      </c>
      <c r="Q359" s="162">
        <v>50</v>
      </c>
      <c r="R359" s="162">
        <v>110</v>
      </c>
      <c r="S359" s="162"/>
      <c r="T359" s="20">
        <f t="shared" ref="T359" si="236">(R359+S359)/100</f>
        <v>1.1000000000000001</v>
      </c>
      <c r="U359" s="71">
        <f t="shared" ref="U359" si="237">L359*M359*$E$3</f>
        <v>1615.9864000000002</v>
      </c>
      <c r="V359" s="71">
        <f t="shared" ref="V359" si="238">L359*N359*$E$4</f>
        <v>747.84059999999999</v>
      </c>
      <c r="W359" s="71">
        <f t="shared" ref="W359" si="239">O359*$E$5*L359</f>
        <v>456.55676</v>
      </c>
      <c r="X359" s="71">
        <f t="shared" ref="X359" si="240">P359*$E$6</f>
        <v>1836.1000000000001</v>
      </c>
      <c r="Y359" s="71">
        <f t="shared" ref="Y359" si="241">Q359*$E$9</f>
        <v>774.28499999999997</v>
      </c>
      <c r="Z359" s="71">
        <f t="shared" ref="Z359" si="242">R359*$E$7</f>
        <v>936.85899999999992</v>
      </c>
      <c r="AA359" s="71">
        <f t="shared" ref="AA359" si="243">S359*$E$8</f>
        <v>0</v>
      </c>
      <c r="AB359" s="71">
        <f t="shared" ref="AB359" si="244">SUM(U359:AA359)</f>
        <v>6367.6277599999994</v>
      </c>
    </row>
    <row r="360" spans="1:28" x14ac:dyDescent="0.2">
      <c r="A360" s="25">
        <v>309</v>
      </c>
      <c r="B360" s="162">
        <v>9902</v>
      </c>
      <c r="C360" s="163">
        <v>0</v>
      </c>
      <c r="D360" s="28">
        <v>9902010010</v>
      </c>
      <c r="E360" s="18" t="s">
        <v>331</v>
      </c>
      <c r="F360" s="29">
        <f t="shared" si="206"/>
        <v>2618.42652</v>
      </c>
      <c r="G360" s="51" t="s">
        <v>34</v>
      </c>
      <c r="H360" s="18">
        <v>28</v>
      </c>
      <c r="I360" s="18"/>
      <c r="J360" s="19">
        <v>99</v>
      </c>
      <c r="K360" s="19">
        <v>1</v>
      </c>
      <c r="L360" s="162">
        <v>93</v>
      </c>
      <c r="M360" s="162">
        <f t="shared" si="207"/>
        <v>146</v>
      </c>
      <c r="N360" s="162">
        <v>39</v>
      </c>
      <c r="O360" s="162">
        <v>2.2000000000000002</v>
      </c>
      <c r="P360" s="162">
        <v>72</v>
      </c>
      <c r="Q360" s="162">
        <v>0</v>
      </c>
      <c r="R360" s="162">
        <v>0</v>
      </c>
      <c r="S360" s="162"/>
      <c r="T360" s="20">
        <f t="shared" si="208"/>
        <v>0</v>
      </c>
      <c r="U360" s="71">
        <f>L360*M360*$E$3</f>
        <v>1121.5428000000002</v>
      </c>
      <c r="V360" s="71">
        <f>L360*N360*$E$4</f>
        <v>519.02369999999996</v>
      </c>
      <c r="W360" s="71">
        <f>O360*$E$5*L360</f>
        <v>316.86401999999998</v>
      </c>
      <c r="X360" s="71">
        <f>P360*$E$6</f>
        <v>660.99599999999998</v>
      </c>
      <c r="Y360" s="71">
        <f>Q360*$E$9</f>
        <v>0</v>
      </c>
      <c r="Z360" s="71">
        <f>R360*$E$7</f>
        <v>0</v>
      </c>
      <c r="AA360" s="71">
        <f>S360*$E$8</f>
        <v>0</v>
      </c>
      <c r="AB360" s="71">
        <f>SUM(U360:AA360)</f>
        <v>2618.42652</v>
      </c>
    </row>
    <row r="361" spans="1:28" x14ac:dyDescent="0.2">
      <c r="A361" s="25">
        <v>310</v>
      </c>
      <c r="B361" s="162"/>
      <c r="C361" s="163"/>
      <c r="D361" s="138">
        <v>4302480010</v>
      </c>
      <c r="E361" s="18" t="s">
        <v>454</v>
      </c>
      <c r="F361" s="29">
        <f t="shared" si="206"/>
        <v>8144.5460000000003</v>
      </c>
      <c r="G361" s="18" t="s">
        <v>362</v>
      </c>
      <c r="H361" s="18">
        <v>30</v>
      </c>
      <c r="I361" s="18"/>
      <c r="J361" s="19">
        <v>13</v>
      </c>
      <c r="K361" s="66">
        <v>1</v>
      </c>
      <c r="L361" s="162">
        <v>150</v>
      </c>
      <c r="M361" s="162">
        <f t="shared" si="207"/>
        <v>146</v>
      </c>
      <c r="N361" s="162">
        <v>39</v>
      </c>
      <c r="O361" s="162">
        <v>2.2000000000000002</v>
      </c>
      <c r="P361" s="162">
        <v>200</v>
      </c>
      <c r="Q361" s="162">
        <v>50</v>
      </c>
      <c r="R361" s="162">
        <v>170</v>
      </c>
      <c r="S361" s="162">
        <v>60</v>
      </c>
      <c r="T361" s="20">
        <f t="shared" si="208"/>
        <v>2.2999999999999998</v>
      </c>
      <c r="U361" s="71">
        <f t="shared" si="217"/>
        <v>1808.94</v>
      </c>
      <c r="V361" s="71">
        <f t="shared" si="218"/>
        <v>837.13499999999999</v>
      </c>
      <c r="W361" s="71">
        <f t="shared" si="219"/>
        <v>511.07100000000003</v>
      </c>
      <c r="X361" s="71">
        <f t="shared" si="220"/>
        <v>1836.1000000000001</v>
      </c>
      <c r="Y361" s="71">
        <f t="shared" si="221"/>
        <v>774.28499999999997</v>
      </c>
      <c r="Z361" s="71">
        <f t="shared" si="222"/>
        <v>1447.873</v>
      </c>
      <c r="AA361" s="71">
        <f t="shared" si="223"/>
        <v>929.14199999999994</v>
      </c>
      <c r="AB361" s="71">
        <f t="shared" si="224"/>
        <v>8144.5460000000003</v>
      </c>
    </row>
    <row r="362" spans="1:28" x14ac:dyDescent="0.2">
      <c r="A362" s="25">
        <v>311</v>
      </c>
      <c r="B362" s="162"/>
      <c r="C362" s="163"/>
      <c r="D362" s="138">
        <v>4302490010</v>
      </c>
      <c r="E362" s="18" t="s">
        <v>420</v>
      </c>
      <c r="F362" s="29">
        <f t="shared" si="206"/>
        <v>8144.5460000000003</v>
      </c>
      <c r="G362" s="18" t="s">
        <v>362</v>
      </c>
      <c r="H362" s="18">
        <v>30</v>
      </c>
      <c r="I362" s="18"/>
      <c r="J362" s="19">
        <v>13</v>
      </c>
      <c r="K362" s="66">
        <v>1</v>
      </c>
      <c r="L362" s="162">
        <v>150</v>
      </c>
      <c r="M362" s="162">
        <f t="shared" si="207"/>
        <v>146</v>
      </c>
      <c r="N362" s="162">
        <v>39</v>
      </c>
      <c r="O362" s="162">
        <v>2.2000000000000002</v>
      </c>
      <c r="P362" s="162">
        <v>200</v>
      </c>
      <c r="Q362" s="162">
        <v>50</v>
      </c>
      <c r="R362" s="162">
        <v>170</v>
      </c>
      <c r="S362" s="162">
        <v>60</v>
      </c>
      <c r="T362" s="20">
        <f t="shared" si="208"/>
        <v>2.2999999999999998</v>
      </c>
      <c r="U362" s="71">
        <f t="shared" si="217"/>
        <v>1808.94</v>
      </c>
      <c r="V362" s="71">
        <f t="shared" si="218"/>
        <v>837.13499999999999</v>
      </c>
      <c r="W362" s="71">
        <f t="shared" si="219"/>
        <v>511.07100000000003</v>
      </c>
      <c r="X362" s="71">
        <f t="shared" si="220"/>
        <v>1836.1000000000001</v>
      </c>
      <c r="Y362" s="71">
        <f t="shared" si="221"/>
        <v>774.28499999999997</v>
      </c>
      <c r="Z362" s="71">
        <f t="shared" si="222"/>
        <v>1447.873</v>
      </c>
      <c r="AA362" s="71">
        <f t="shared" si="223"/>
        <v>929.14199999999994</v>
      </c>
      <c r="AB362" s="71">
        <f t="shared" si="224"/>
        <v>8144.5460000000003</v>
      </c>
    </row>
    <row r="363" spans="1:28" x14ac:dyDescent="0.2">
      <c r="B363" s="162"/>
      <c r="C363" s="163"/>
      <c r="D363" s="138">
        <v>4302496010</v>
      </c>
      <c r="E363" s="18" t="s">
        <v>512</v>
      </c>
      <c r="F363" s="29">
        <f t="shared" si="206"/>
        <v>8144.5460000000003</v>
      </c>
      <c r="G363" s="18" t="s">
        <v>362</v>
      </c>
      <c r="H363" s="18"/>
      <c r="I363" s="18"/>
      <c r="J363" s="19"/>
      <c r="K363" s="66"/>
      <c r="L363" s="162">
        <v>150</v>
      </c>
      <c r="M363" s="162">
        <f t="shared" si="207"/>
        <v>146</v>
      </c>
      <c r="N363" s="162">
        <v>39</v>
      </c>
      <c r="O363" s="162">
        <v>2.2000000000000002</v>
      </c>
      <c r="P363" s="162">
        <v>200</v>
      </c>
      <c r="Q363" s="162">
        <v>50</v>
      </c>
      <c r="R363" s="162">
        <v>170</v>
      </c>
      <c r="S363" s="162">
        <v>60</v>
      </c>
      <c r="T363" s="20">
        <f t="shared" ref="T363" si="245">(R363+S363)/100</f>
        <v>2.2999999999999998</v>
      </c>
      <c r="U363" s="71">
        <f t="shared" ref="U363" si="246">L363*M363*$E$3</f>
        <v>1808.94</v>
      </c>
      <c r="V363" s="71">
        <f t="shared" ref="V363" si="247">L363*N363*$E$4</f>
        <v>837.13499999999999</v>
      </c>
      <c r="W363" s="71">
        <f t="shared" ref="W363" si="248">O363*$E$5*L363</f>
        <v>511.07100000000003</v>
      </c>
      <c r="X363" s="71">
        <f t="shared" ref="X363" si="249">P363*$E$6</f>
        <v>1836.1000000000001</v>
      </c>
      <c r="Y363" s="71">
        <f t="shared" ref="Y363" si="250">Q363*$E$9</f>
        <v>774.28499999999997</v>
      </c>
      <c r="Z363" s="71">
        <f t="shared" ref="Z363" si="251">R363*$E$7</f>
        <v>1447.873</v>
      </c>
      <c r="AA363" s="71">
        <f t="shared" ref="AA363" si="252">S363*$E$8</f>
        <v>929.14199999999994</v>
      </c>
      <c r="AB363" s="71">
        <f t="shared" ref="AB363" si="253">SUM(U363:AA363)</f>
        <v>8144.5460000000003</v>
      </c>
    </row>
    <row r="364" spans="1:28" x14ac:dyDescent="0.2">
      <c r="A364" s="25">
        <v>312</v>
      </c>
      <c r="B364" s="162"/>
      <c r="C364" s="163"/>
      <c r="D364" s="138">
        <v>5101230010</v>
      </c>
      <c r="E364" s="18" t="s">
        <v>320</v>
      </c>
      <c r="F364" s="29">
        <f t="shared" si="206"/>
        <v>8144.5460000000003</v>
      </c>
      <c r="G364" s="18" t="s">
        <v>362</v>
      </c>
      <c r="H364" s="18">
        <v>30</v>
      </c>
      <c r="I364" s="18"/>
      <c r="J364" s="24">
        <v>13</v>
      </c>
      <c r="K364" s="67">
        <v>1</v>
      </c>
      <c r="L364" s="162">
        <v>150</v>
      </c>
      <c r="M364" s="162">
        <f t="shared" si="207"/>
        <v>146</v>
      </c>
      <c r="N364" s="162">
        <v>39</v>
      </c>
      <c r="O364" s="162">
        <v>2.2000000000000002</v>
      </c>
      <c r="P364" s="162">
        <v>200</v>
      </c>
      <c r="Q364" s="162">
        <v>50</v>
      </c>
      <c r="R364" s="162">
        <v>170</v>
      </c>
      <c r="S364" s="162">
        <v>60</v>
      </c>
      <c r="T364" s="20">
        <f t="shared" si="208"/>
        <v>2.2999999999999998</v>
      </c>
      <c r="U364" s="71">
        <f t="shared" si="217"/>
        <v>1808.94</v>
      </c>
      <c r="V364" s="71">
        <f t="shared" si="218"/>
        <v>837.13499999999999</v>
      </c>
      <c r="W364" s="71">
        <f t="shared" si="219"/>
        <v>511.07100000000003</v>
      </c>
      <c r="X364" s="71">
        <f t="shared" si="220"/>
        <v>1836.1000000000001</v>
      </c>
      <c r="Y364" s="71">
        <f t="shared" si="221"/>
        <v>774.28499999999997</v>
      </c>
      <c r="Z364" s="71">
        <f t="shared" si="222"/>
        <v>1447.873</v>
      </c>
      <c r="AA364" s="71">
        <f t="shared" si="223"/>
        <v>929.14199999999994</v>
      </c>
      <c r="AB364" s="71">
        <f t="shared" si="224"/>
        <v>8144.5460000000003</v>
      </c>
    </row>
    <row r="365" spans="1:28" x14ac:dyDescent="0.2">
      <c r="A365" s="25">
        <v>313</v>
      </c>
      <c r="B365" s="162"/>
      <c r="C365" s="163"/>
      <c r="D365" s="138">
        <v>5101226010</v>
      </c>
      <c r="E365" s="18" t="s">
        <v>324</v>
      </c>
      <c r="F365" s="29">
        <f>AB365</f>
        <v>8144.5460000000003</v>
      </c>
      <c r="G365" s="18" t="s">
        <v>26</v>
      </c>
      <c r="H365" s="18">
        <v>30</v>
      </c>
      <c r="I365" s="18"/>
      <c r="J365" s="24">
        <v>13</v>
      </c>
      <c r="K365" s="67"/>
      <c r="L365" s="162">
        <v>150</v>
      </c>
      <c r="M365" s="162">
        <f t="shared" si="207"/>
        <v>146</v>
      </c>
      <c r="N365" s="162">
        <v>39</v>
      </c>
      <c r="O365" s="162">
        <v>2.2000000000000002</v>
      </c>
      <c r="P365" s="162">
        <v>200</v>
      </c>
      <c r="Q365" s="162">
        <v>50</v>
      </c>
      <c r="R365" s="162">
        <v>170</v>
      </c>
      <c r="S365" s="162">
        <v>60</v>
      </c>
      <c r="T365" s="20">
        <f>(R365+S365)/100</f>
        <v>2.2999999999999998</v>
      </c>
      <c r="U365" s="71">
        <f>L365*M365*$E$3</f>
        <v>1808.94</v>
      </c>
      <c r="V365" s="71">
        <f>L365*N365*$E$4</f>
        <v>837.13499999999999</v>
      </c>
      <c r="W365" s="71">
        <f>O365*$E$5*L365</f>
        <v>511.07100000000003</v>
      </c>
      <c r="X365" s="71">
        <f>P365*$E$6</f>
        <v>1836.1000000000001</v>
      </c>
      <c r="Y365" s="71">
        <f>Q365*$E$9</f>
        <v>774.28499999999997</v>
      </c>
      <c r="Z365" s="71">
        <f>R365*$E$7</f>
        <v>1447.873</v>
      </c>
      <c r="AA365" s="71">
        <f>S365*$E$8</f>
        <v>929.14199999999994</v>
      </c>
      <c r="AB365" s="71">
        <f>SUM(U365:AA365)</f>
        <v>8144.5460000000003</v>
      </c>
    </row>
    <row r="366" spans="1:28" x14ac:dyDescent="0.2">
      <c r="A366" s="25">
        <v>314</v>
      </c>
      <c r="B366" s="162"/>
      <c r="C366" s="163"/>
      <c r="D366" s="138">
        <v>4201480010</v>
      </c>
      <c r="E366" s="18" t="s">
        <v>450</v>
      </c>
      <c r="F366" s="29">
        <f t="shared" si="206"/>
        <v>7494.1559999999999</v>
      </c>
      <c r="G366" s="18" t="s">
        <v>362</v>
      </c>
      <c r="H366" s="18">
        <v>30</v>
      </c>
      <c r="I366" s="18"/>
      <c r="J366" s="24">
        <v>13</v>
      </c>
      <c r="K366" s="67">
        <v>1</v>
      </c>
      <c r="L366" s="162">
        <v>150</v>
      </c>
      <c r="M366" s="162">
        <f t="shared" si="207"/>
        <v>146</v>
      </c>
      <c r="N366" s="162">
        <v>39</v>
      </c>
      <c r="O366" s="162">
        <v>2.2000000000000002</v>
      </c>
      <c r="P366" s="162">
        <v>200</v>
      </c>
      <c r="Q366" s="162">
        <v>50</v>
      </c>
      <c r="R366" s="162">
        <v>130</v>
      </c>
      <c r="S366" s="162">
        <v>40</v>
      </c>
      <c r="T366" s="20">
        <f t="shared" si="208"/>
        <v>1.7</v>
      </c>
      <c r="U366" s="71">
        <f t="shared" si="217"/>
        <v>1808.94</v>
      </c>
      <c r="V366" s="71">
        <f t="shared" si="218"/>
        <v>837.13499999999999</v>
      </c>
      <c r="W366" s="71">
        <f t="shared" si="219"/>
        <v>511.07100000000003</v>
      </c>
      <c r="X366" s="71">
        <f t="shared" si="220"/>
        <v>1836.1000000000001</v>
      </c>
      <c r="Y366" s="71">
        <f t="shared" si="221"/>
        <v>774.28499999999997</v>
      </c>
      <c r="Z366" s="71">
        <f t="shared" si="222"/>
        <v>1107.1969999999999</v>
      </c>
      <c r="AA366" s="71">
        <f t="shared" si="223"/>
        <v>619.428</v>
      </c>
      <c r="AB366" s="71">
        <f t="shared" si="224"/>
        <v>7494.1559999999999</v>
      </c>
    </row>
    <row r="367" spans="1:28" x14ac:dyDescent="0.2">
      <c r="A367" s="25">
        <v>314</v>
      </c>
      <c r="B367" s="162"/>
      <c r="C367" s="163"/>
      <c r="D367" s="138">
        <v>4201486010</v>
      </c>
      <c r="E367" s="18" t="s">
        <v>526</v>
      </c>
      <c r="F367" s="29">
        <f t="shared" ref="F367" si="254">AB367</f>
        <v>7494.1559999999999</v>
      </c>
      <c r="G367" s="18" t="s">
        <v>362</v>
      </c>
      <c r="H367" s="18">
        <v>30</v>
      </c>
      <c r="I367" s="18"/>
      <c r="J367" s="24">
        <v>13</v>
      </c>
      <c r="K367" s="67">
        <v>1</v>
      </c>
      <c r="L367" s="162">
        <v>150</v>
      </c>
      <c r="M367" s="162">
        <f t="shared" si="207"/>
        <v>146</v>
      </c>
      <c r="N367" s="162">
        <v>39</v>
      </c>
      <c r="O367" s="162">
        <v>2.2000000000000002</v>
      </c>
      <c r="P367" s="162">
        <v>200</v>
      </c>
      <c r="Q367" s="162">
        <v>50</v>
      </c>
      <c r="R367" s="162">
        <v>130</v>
      </c>
      <c r="S367" s="162">
        <v>40</v>
      </c>
      <c r="T367" s="20">
        <f t="shared" ref="T367" si="255">(R367+S367)/100</f>
        <v>1.7</v>
      </c>
      <c r="U367" s="71">
        <f t="shared" ref="U367" si="256">L367*M367*$E$3</f>
        <v>1808.94</v>
      </c>
      <c r="V367" s="71">
        <f t="shared" ref="V367" si="257">L367*N367*$E$4</f>
        <v>837.13499999999999</v>
      </c>
      <c r="W367" s="71">
        <f t="shared" ref="W367" si="258">O367*$E$5*L367</f>
        <v>511.07100000000003</v>
      </c>
      <c r="X367" s="71">
        <f t="shared" ref="X367" si="259">P367*$E$6</f>
        <v>1836.1000000000001</v>
      </c>
      <c r="Y367" s="71">
        <f t="shared" ref="Y367" si="260">Q367*$E$9</f>
        <v>774.28499999999997</v>
      </c>
      <c r="Z367" s="71">
        <f t="shared" ref="Z367" si="261">R367*$E$7</f>
        <v>1107.1969999999999</v>
      </c>
      <c r="AA367" s="71">
        <f t="shared" ref="AA367" si="262">S367*$E$8</f>
        <v>619.428</v>
      </c>
      <c r="AB367" s="71">
        <f t="shared" ref="AB367" si="263">SUM(U367:AA367)</f>
        <v>7494.1559999999999</v>
      </c>
    </row>
    <row r="368" spans="1:28" x14ac:dyDescent="0.2">
      <c r="A368" s="25">
        <v>315</v>
      </c>
      <c r="B368" s="162"/>
      <c r="C368" s="163"/>
      <c r="D368" s="138">
        <v>4401120014</v>
      </c>
      <c r="E368" s="18" t="s">
        <v>375</v>
      </c>
      <c r="F368" s="29">
        <f t="shared" si="206"/>
        <v>6704.3899999999994</v>
      </c>
      <c r="G368" s="18" t="s">
        <v>27</v>
      </c>
      <c r="H368" s="18">
        <v>32</v>
      </c>
      <c r="I368" s="18"/>
      <c r="J368" s="19">
        <v>4</v>
      </c>
      <c r="K368" s="66">
        <v>1</v>
      </c>
      <c r="L368" s="162">
        <v>150</v>
      </c>
      <c r="M368" s="162">
        <f t="shared" si="207"/>
        <v>146</v>
      </c>
      <c r="N368" s="162">
        <v>39</v>
      </c>
      <c r="O368" s="162">
        <v>2.2000000000000002</v>
      </c>
      <c r="P368" s="162">
        <v>200</v>
      </c>
      <c r="Q368" s="162">
        <v>50</v>
      </c>
      <c r="R368" s="162">
        <v>110</v>
      </c>
      <c r="S368" s="162"/>
      <c r="T368" s="20">
        <f t="shared" si="208"/>
        <v>1.1000000000000001</v>
      </c>
      <c r="U368" s="71">
        <f t="shared" si="217"/>
        <v>1808.94</v>
      </c>
      <c r="V368" s="71">
        <f t="shared" si="218"/>
        <v>837.13499999999999</v>
      </c>
      <c r="W368" s="71">
        <f t="shared" si="219"/>
        <v>511.07100000000003</v>
      </c>
      <c r="X368" s="71">
        <f t="shared" si="220"/>
        <v>1836.1000000000001</v>
      </c>
      <c r="Y368" s="71">
        <f t="shared" si="221"/>
        <v>774.28499999999997</v>
      </c>
      <c r="Z368" s="71">
        <f t="shared" si="222"/>
        <v>936.85899999999992</v>
      </c>
      <c r="AA368" s="71">
        <f t="shared" si="223"/>
        <v>0</v>
      </c>
      <c r="AB368" s="71">
        <f t="shared" si="224"/>
        <v>6704.3899999999994</v>
      </c>
    </row>
    <row r="369" spans="1:28" x14ac:dyDescent="0.2">
      <c r="A369" s="25">
        <v>316</v>
      </c>
      <c r="B369" s="162"/>
      <c r="C369" s="163"/>
      <c r="D369" s="26">
        <v>4001307010</v>
      </c>
      <c r="E369" s="18" t="s">
        <v>189</v>
      </c>
      <c r="F369" s="29">
        <f t="shared" si="206"/>
        <v>6282.4587599999995</v>
      </c>
      <c r="G369" s="18" t="s">
        <v>362</v>
      </c>
      <c r="H369" s="18"/>
      <c r="I369" s="18"/>
      <c r="J369" s="19"/>
      <c r="K369" s="66">
        <v>1</v>
      </c>
      <c r="L369" s="162">
        <v>134</v>
      </c>
      <c r="M369" s="162">
        <f t="shared" si="207"/>
        <v>146</v>
      </c>
      <c r="N369" s="162">
        <v>39</v>
      </c>
      <c r="O369" s="162">
        <v>2.2000000000000002</v>
      </c>
      <c r="P369" s="162">
        <v>200</v>
      </c>
      <c r="Q369" s="162">
        <v>50</v>
      </c>
      <c r="R369" s="162">
        <v>100</v>
      </c>
      <c r="S369" s="162"/>
      <c r="T369" s="20">
        <f t="shared" si="208"/>
        <v>1</v>
      </c>
      <c r="U369" s="71">
        <f t="shared" si="217"/>
        <v>1615.9864000000002</v>
      </c>
      <c r="V369" s="71">
        <f t="shared" si="218"/>
        <v>747.84059999999999</v>
      </c>
      <c r="W369" s="71">
        <f t="shared" si="219"/>
        <v>456.55676</v>
      </c>
      <c r="X369" s="71">
        <f t="shared" si="220"/>
        <v>1836.1000000000001</v>
      </c>
      <c r="Y369" s="71">
        <f t="shared" si="221"/>
        <v>774.28499999999997</v>
      </c>
      <c r="Z369" s="71">
        <f t="shared" si="222"/>
        <v>851.68999999999994</v>
      </c>
      <c r="AA369" s="71">
        <f t="shared" si="223"/>
        <v>0</v>
      </c>
      <c r="AB369" s="71">
        <f t="shared" si="224"/>
        <v>6282.4587599999995</v>
      </c>
    </row>
    <row r="370" spans="1:28" x14ac:dyDescent="0.2">
      <c r="A370" s="25">
        <v>317</v>
      </c>
      <c r="B370" s="162"/>
      <c r="C370" s="163"/>
      <c r="D370" s="138">
        <v>3802040010</v>
      </c>
      <c r="E370" s="69" t="s">
        <v>135</v>
      </c>
      <c r="F370" s="139">
        <f t="shared" si="206"/>
        <v>7478.6749999999993</v>
      </c>
      <c r="G370" s="18" t="s">
        <v>362</v>
      </c>
      <c r="H370" s="18">
        <v>30</v>
      </c>
      <c r="I370" s="18"/>
      <c r="J370" s="19">
        <v>7</v>
      </c>
      <c r="K370" s="66">
        <v>1</v>
      </c>
      <c r="L370" s="162">
        <v>150</v>
      </c>
      <c r="M370" s="162">
        <f t="shared" si="207"/>
        <v>146</v>
      </c>
      <c r="N370" s="162">
        <v>39</v>
      </c>
      <c r="O370" s="162">
        <v>2.2000000000000002</v>
      </c>
      <c r="P370" s="162">
        <v>200</v>
      </c>
      <c r="Q370" s="162">
        <v>50</v>
      </c>
      <c r="R370" s="162">
        <v>110</v>
      </c>
      <c r="S370" s="162">
        <v>50</v>
      </c>
      <c r="T370" s="20">
        <f t="shared" si="208"/>
        <v>1.6</v>
      </c>
      <c r="U370" s="71">
        <f t="shared" si="217"/>
        <v>1808.94</v>
      </c>
      <c r="V370" s="71">
        <f t="shared" si="218"/>
        <v>837.13499999999999</v>
      </c>
      <c r="W370" s="71">
        <f t="shared" si="219"/>
        <v>511.07100000000003</v>
      </c>
      <c r="X370" s="71">
        <f t="shared" si="220"/>
        <v>1836.1000000000001</v>
      </c>
      <c r="Y370" s="71">
        <f t="shared" si="221"/>
        <v>774.28499999999997</v>
      </c>
      <c r="Z370" s="71">
        <f t="shared" si="222"/>
        <v>936.85899999999992</v>
      </c>
      <c r="AA370" s="71">
        <f t="shared" si="223"/>
        <v>774.28499999999997</v>
      </c>
      <c r="AB370" s="71">
        <f t="shared" si="224"/>
        <v>7478.6749999999993</v>
      </c>
    </row>
    <row r="371" spans="1:28" x14ac:dyDescent="0.2">
      <c r="A371" s="25">
        <v>318</v>
      </c>
      <c r="B371" s="162"/>
      <c r="C371" s="163"/>
      <c r="D371" s="25">
        <v>4101060010</v>
      </c>
      <c r="E371" s="18" t="s">
        <v>448</v>
      </c>
      <c r="F371" s="29">
        <f t="shared" si="206"/>
        <v>8144.5460000000003</v>
      </c>
      <c r="G371" s="18" t="s">
        <v>362</v>
      </c>
      <c r="H371" s="18">
        <v>30</v>
      </c>
      <c r="I371" s="18"/>
      <c r="J371" s="19">
        <v>13</v>
      </c>
      <c r="K371" s="66">
        <v>1</v>
      </c>
      <c r="L371" s="162">
        <v>150</v>
      </c>
      <c r="M371" s="162">
        <f t="shared" si="207"/>
        <v>146</v>
      </c>
      <c r="N371" s="162">
        <v>39</v>
      </c>
      <c r="O371" s="162">
        <v>2.2000000000000002</v>
      </c>
      <c r="P371" s="162">
        <v>200</v>
      </c>
      <c r="Q371" s="162">
        <v>50</v>
      </c>
      <c r="R371" s="162">
        <v>170</v>
      </c>
      <c r="S371" s="162">
        <v>60</v>
      </c>
      <c r="T371" s="20">
        <f t="shared" si="208"/>
        <v>2.2999999999999998</v>
      </c>
      <c r="U371" s="71">
        <f t="shared" si="217"/>
        <v>1808.94</v>
      </c>
      <c r="V371" s="71">
        <f t="shared" si="218"/>
        <v>837.13499999999999</v>
      </c>
      <c r="W371" s="71">
        <f t="shared" si="219"/>
        <v>511.07100000000003</v>
      </c>
      <c r="X371" s="71">
        <f t="shared" si="220"/>
        <v>1836.1000000000001</v>
      </c>
      <c r="Y371" s="71">
        <f t="shared" si="221"/>
        <v>774.28499999999997</v>
      </c>
      <c r="Z371" s="71">
        <f t="shared" si="222"/>
        <v>1447.873</v>
      </c>
      <c r="AA371" s="71">
        <f t="shared" si="223"/>
        <v>929.14199999999994</v>
      </c>
      <c r="AB371" s="71">
        <f t="shared" si="224"/>
        <v>8144.5460000000003</v>
      </c>
    </row>
    <row r="372" spans="1:28" x14ac:dyDescent="0.2">
      <c r="A372" s="25">
        <v>319</v>
      </c>
      <c r="B372" s="162"/>
      <c r="C372" s="163"/>
      <c r="D372" s="138">
        <v>3801310010</v>
      </c>
      <c r="E372" s="69" t="s">
        <v>368</v>
      </c>
      <c r="F372" s="139">
        <f t="shared" si="206"/>
        <v>7478.6749999999993</v>
      </c>
      <c r="G372" s="18" t="s">
        <v>362</v>
      </c>
      <c r="H372" s="18">
        <v>30</v>
      </c>
      <c r="I372" s="18"/>
      <c r="J372" s="19">
        <v>7</v>
      </c>
      <c r="K372" s="66">
        <v>1</v>
      </c>
      <c r="L372" s="162">
        <v>150</v>
      </c>
      <c r="M372" s="162">
        <f t="shared" si="207"/>
        <v>146</v>
      </c>
      <c r="N372" s="162">
        <v>39</v>
      </c>
      <c r="O372" s="162">
        <v>2.2000000000000002</v>
      </c>
      <c r="P372" s="162">
        <v>200</v>
      </c>
      <c r="Q372" s="162">
        <v>50</v>
      </c>
      <c r="R372" s="162">
        <v>110</v>
      </c>
      <c r="S372" s="162">
        <v>50</v>
      </c>
      <c r="T372" s="20">
        <f t="shared" si="208"/>
        <v>1.6</v>
      </c>
      <c r="U372" s="71">
        <f t="shared" si="217"/>
        <v>1808.94</v>
      </c>
      <c r="V372" s="71">
        <f t="shared" si="218"/>
        <v>837.13499999999999</v>
      </c>
      <c r="W372" s="71">
        <f t="shared" si="219"/>
        <v>511.07100000000003</v>
      </c>
      <c r="X372" s="71">
        <f t="shared" si="220"/>
        <v>1836.1000000000001</v>
      </c>
      <c r="Y372" s="71">
        <f t="shared" si="221"/>
        <v>774.28499999999997</v>
      </c>
      <c r="Z372" s="71">
        <f t="shared" si="222"/>
        <v>936.85899999999992</v>
      </c>
      <c r="AA372" s="71">
        <f t="shared" si="223"/>
        <v>774.28499999999997</v>
      </c>
      <c r="AB372" s="71">
        <f t="shared" si="224"/>
        <v>7478.6749999999993</v>
      </c>
    </row>
    <row r="373" spans="1:28" x14ac:dyDescent="0.2">
      <c r="A373" s="25">
        <v>320</v>
      </c>
      <c r="B373" s="162"/>
      <c r="C373" s="163"/>
      <c r="D373" s="138">
        <v>3804270010</v>
      </c>
      <c r="E373" s="69" t="s">
        <v>369</v>
      </c>
      <c r="F373" s="139">
        <f t="shared" si="206"/>
        <v>7478.6749999999993</v>
      </c>
      <c r="G373" s="18" t="s">
        <v>362</v>
      </c>
      <c r="H373" s="18">
        <v>30</v>
      </c>
      <c r="I373" s="18"/>
      <c r="J373" s="19">
        <v>7</v>
      </c>
      <c r="K373" s="66">
        <v>1</v>
      </c>
      <c r="L373" s="162">
        <v>150</v>
      </c>
      <c r="M373" s="162">
        <f t="shared" si="207"/>
        <v>146</v>
      </c>
      <c r="N373" s="162">
        <v>39</v>
      </c>
      <c r="O373" s="162">
        <v>2.2000000000000002</v>
      </c>
      <c r="P373" s="162">
        <v>200</v>
      </c>
      <c r="Q373" s="162">
        <v>50</v>
      </c>
      <c r="R373" s="162">
        <v>110</v>
      </c>
      <c r="S373" s="162">
        <v>50</v>
      </c>
      <c r="T373" s="20">
        <f t="shared" si="208"/>
        <v>1.6</v>
      </c>
      <c r="U373" s="71">
        <f t="shared" si="217"/>
        <v>1808.94</v>
      </c>
      <c r="V373" s="71">
        <f t="shared" si="218"/>
        <v>837.13499999999999</v>
      </c>
      <c r="W373" s="71">
        <f t="shared" si="219"/>
        <v>511.07100000000003</v>
      </c>
      <c r="X373" s="71">
        <f t="shared" si="220"/>
        <v>1836.1000000000001</v>
      </c>
      <c r="Y373" s="71">
        <f t="shared" si="221"/>
        <v>774.28499999999997</v>
      </c>
      <c r="Z373" s="71">
        <f t="shared" si="222"/>
        <v>936.85899999999992</v>
      </c>
      <c r="AA373" s="71">
        <f t="shared" si="223"/>
        <v>774.28499999999997</v>
      </c>
      <c r="AB373" s="71">
        <f t="shared" si="224"/>
        <v>7478.6749999999993</v>
      </c>
    </row>
    <row r="374" spans="1:28" x14ac:dyDescent="0.2">
      <c r="A374" s="25">
        <v>320</v>
      </c>
      <c r="B374" s="162"/>
      <c r="C374" s="163"/>
      <c r="D374" s="138">
        <v>3804300010</v>
      </c>
      <c r="E374" s="69" t="s">
        <v>369</v>
      </c>
      <c r="F374" s="139">
        <f t="shared" ref="F374" si="264">AB374</f>
        <v>7478.6749999999993</v>
      </c>
      <c r="G374" s="18" t="s">
        <v>362</v>
      </c>
      <c r="H374" s="18">
        <v>30</v>
      </c>
      <c r="I374" s="18"/>
      <c r="J374" s="19">
        <v>7</v>
      </c>
      <c r="K374" s="66">
        <v>1</v>
      </c>
      <c r="L374" s="162">
        <v>150</v>
      </c>
      <c r="M374" s="162">
        <f t="shared" si="207"/>
        <v>146</v>
      </c>
      <c r="N374" s="162">
        <v>39</v>
      </c>
      <c r="O374" s="162">
        <v>2.2000000000000002</v>
      </c>
      <c r="P374" s="162">
        <v>200</v>
      </c>
      <c r="Q374" s="162">
        <v>50</v>
      </c>
      <c r="R374" s="162">
        <v>110</v>
      </c>
      <c r="S374" s="162">
        <v>50</v>
      </c>
      <c r="T374" s="20">
        <f t="shared" ref="T374" si="265">(R374+S374)/100</f>
        <v>1.6</v>
      </c>
      <c r="U374" s="71">
        <f t="shared" ref="U374" si="266">L374*M374*$E$3</f>
        <v>1808.94</v>
      </c>
      <c r="V374" s="71">
        <f t="shared" ref="V374" si="267">L374*N374*$E$4</f>
        <v>837.13499999999999</v>
      </c>
      <c r="W374" s="71">
        <f t="shared" ref="W374" si="268">O374*$E$5*L374</f>
        <v>511.07100000000003</v>
      </c>
      <c r="X374" s="71">
        <f t="shared" ref="X374" si="269">P374*$E$6</f>
        <v>1836.1000000000001</v>
      </c>
      <c r="Y374" s="71">
        <f t="shared" ref="Y374" si="270">Q374*$E$9</f>
        <v>774.28499999999997</v>
      </c>
      <c r="Z374" s="71">
        <f t="shared" ref="Z374" si="271">R374*$E$7</f>
        <v>936.85899999999992</v>
      </c>
      <c r="AA374" s="71">
        <f t="shared" ref="AA374" si="272">S374*$E$8</f>
        <v>774.28499999999997</v>
      </c>
      <c r="AB374" s="71">
        <f t="shared" ref="AB374" si="273">SUM(U374:AA374)</f>
        <v>7478.6749999999993</v>
      </c>
    </row>
    <row r="375" spans="1:28" x14ac:dyDescent="0.2">
      <c r="A375" s="25">
        <v>321</v>
      </c>
      <c r="B375" s="162"/>
      <c r="C375" s="163"/>
      <c r="D375" s="138">
        <v>3701430010</v>
      </c>
      <c r="E375" s="69" t="s">
        <v>439</v>
      </c>
      <c r="F375" s="139">
        <f t="shared" si="206"/>
        <v>7819.3509999999997</v>
      </c>
      <c r="G375" s="18" t="s">
        <v>362</v>
      </c>
      <c r="H375" s="18">
        <v>30</v>
      </c>
      <c r="I375" s="18"/>
      <c r="J375" s="19">
        <v>13</v>
      </c>
      <c r="K375" s="66">
        <v>1</v>
      </c>
      <c r="L375" s="162">
        <v>150</v>
      </c>
      <c r="M375" s="162">
        <f t="shared" si="207"/>
        <v>146</v>
      </c>
      <c r="N375" s="162">
        <v>39</v>
      </c>
      <c r="O375" s="162">
        <v>2.2000000000000002</v>
      </c>
      <c r="P375" s="162">
        <v>200</v>
      </c>
      <c r="Q375" s="162">
        <v>50</v>
      </c>
      <c r="R375" s="162">
        <v>150</v>
      </c>
      <c r="S375" s="162">
        <v>50</v>
      </c>
      <c r="T375" s="20">
        <f t="shared" si="208"/>
        <v>2</v>
      </c>
      <c r="U375" s="71">
        <f t="shared" si="217"/>
        <v>1808.94</v>
      </c>
      <c r="V375" s="71">
        <f t="shared" si="218"/>
        <v>837.13499999999999</v>
      </c>
      <c r="W375" s="71">
        <f t="shared" si="219"/>
        <v>511.07100000000003</v>
      </c>
      <c r="X375" s="71">
        <f t="shared" si="220"/>
        <v>1836.1000000000001</v>
      </c>
      <c r="Y375" s="71">
        <f t="shared" si="221"/>
        <v>774.28499999999997</v>
      </c>
      <c r="Z375" s="71">
        <f t="shared" si="222"/>
        <v>1277.5349999999999</v>
      </c>
      <c r="AA375" s="71">
        <f t="shared" si="223"/>
        <v>774.28499999999997</v>
      </c>
      <c r="AB375" s="71">
        <f t="shared" ref="AB375:AB386" si="274">SUM(U375:AA375)</f>
        <v>7819.3509999999997</v>
      </c>
    </row>
    <row r="376" spans="1:28" x14ac:dyDescent="0.2">
      <c r="A376" s="25">
        <v>321</v>
      </c>
      <c r="B376" s="162"/>
      <c r="C376" s="163"/>
      <c r="D376" s="138">
        <v>3701450010</v>
      </c>
      <c r="E376" s="69" t="s">
        <v>439</v>
      </c>
      <c r="F376" s="139">
        <f t="shared" ref="F376" si="275">AB376</f>
        <v>7819.3509999999997</v>
      </c>
      <c r="G376" s="18" t="s">
        <v>362</v>
      </c>
      <c r="H376" s="18">
        <v>30</v>
      </c>
      <c r="I376" s="18"/>
      <c r="J376" s="19">
        <v>13</v>
      </c>
      <c r="K376" s="66">
        <v>1</v>
      </c>
      <c r="L376" s="162">
        <v>150</v>
      </c>
      <c r="M376" s="162">
        <f t="shared" si="207"/>
        <v>146</v>
      </c>
      <c r="N376" s="162">
        <v>39</v>
      </c>
      <c r="O376" s="162">
        <v>2.2000000000000002</v>
      </c>
      <c r="P376" s="162">
        <v>200</v>
      </c>
      <c r="Q376" s="162">
        <v>50</v>
      </c>
      <c r="R376" s="162">
        <v>150</v>
      </c>
      <c r="S376" s="162">
        <v>50</v>
      </c>
      <c r="T376" s="20">
        <f t="shared" ref="T376" si="276">(R376+S376)/100</f>
        <v>2</v>
      </c>
      <c r="U376" s="71">
        <f t="shared" ref="U376" si="277">L376*M376*$E$3</f>
        <v>1808.94</v>
      </c>
      <c r="V376" s="71">
        <f t="shared" ref="V376" si="278">L376*N376*$E$4</f>
        <v>837.13499999999999</v>
      </c>
      <c r="W376" s="71">
        <f t="shared" ref="W376" si="279">O376*$E$5*L376</f>
        <v>511.07100000000003</v>
      </c>
      <c r="X376" s="71">
        <f t="shared" ref="X376" si="280">P376*$E$6</f>
        <v>1836.1000000000001</v>
      </c>
      <c r="Y376" s="71">
        <f t="shared" ref="Y376" si="281">Q376*$E$9</f>
        <v>774.28499999999997</v>
      </c>
      <c r="Z376" s="71">
        <f t="shared" ref="Z376" si="282">R376*$E$7</f>
        <v>1277.5349999999999</v>
      </c>
      <c r="AA376" s="71">
        <f t="shared" ref="AA376" si="283">S376*$E$8</f>
        <v>774.28499999999997</v>
      </c>
      <c r="AB376" s="71">
        <f t="shared" ref="AB376" si="284">SUM(U376:AA376)</f>
        <v>7819.3509999999997</v>
      </c>
    </row>
    <row r="377" spans="1:28" x14ac:dyDescent="0.2">
      <c r="A377" s="25">
        <v>322</v>
      </c>
      <c r="B377" s="162"/>
      <c r="C377" s="163"/>
      <c r="D377" s="138">
        <v>3804260010</v>
      </c>
      <c r="E377" s="69" t="s">
        <v>430</v>
      </c>
      <c r="F377" s="139">
        <f t="shared" si="206"/>
        <v>7478.6749999999993</v>
      </c>
      <c r="G377" s="18" t="s">
        <v>362</v>
      </c>
      <c r="H377" s="18">
        <v>30</v>
      </c>
      <c r="I377" s="18"/>
      <c r="J377" s="19">
        <v>7</v>
      </c>
      <c r="K377" s="66">
        <v>1</v>
      </c>
      <c r="L377" s="162">
        <v>150</v>
      </c>
      <c r="M377" s="162">
        <f t="shared" si="207"/>
        <v>146</v>
      </c>
      <c r="N377" s="162">
        <v>39</v>
      </c>
      <c r="O377" s="162">
        <v>2.2000000000000002</v>
      </c>
      <c r="P377" s="162">
        <v>200</v>
      </c>
      <c r="Q377" s="162">
        <v>50</v>
      </c>
      <c r="R377" s="162">
        <v>110</v>
      </c>
      <c r="S377" s="162">
        <v>50</v>
      </c>
      <c r="T377" s="20">
        <f t="shared" si="208"/>
        <v>1.6</v>
      </c>
      <c r="U377" s="71">
        <f t="shared" si="217"/>
        <v>1808.94</v>
      </c>
      <c r="V377" s="71">
        <f t="shared" si="218"/>
        <v>837.13499999999999</v>
      </c>
      <c r="W377" s="71">
        <f t="shared" si="219"/>
        <v>511.07100000000003</v>
      </c>
      <c r="X377" s="71">
        <f t="shared" si="220"/>
        <v>1836.1000000000001</v>
      </c>
      <c r="Y377" s="71">
        <f t="shared" si="221"/>
        <v>774.28499999999997</v>
      </c>
      <c r="Z377" s="71">
        <f t="shared" si="222"/>
        <v>936.85899999999992</v>
      </c>
      <c r="AA377" s="71">
        <f t="shared" si="223"/>
        <v>774.28499999999997</v>
      </c>
      <c r="AB377" s="71">
        <f t="shared" si="274"/>
        <v>7478.6749999999993</v>
      </c>
    </row>
    <row r="378" spans="1:28" x14ac:dyDescent="0.2">
      <c r="A378" s="25">
        <v>322</v>
      </c>
      <c r="B378" s="162"/>
      <c r="C378" s="163"/>
      <c r="D378" s="138">
        <v>3804280010</v>
      </c>
      <c r="E378" s="69" t="s">
        <v>500</v>
      </c>
      <c r="F378" s="139">
        <f t="shared" ref="F378" si="285">AB378</f>
        <v>7478.6749999999993</v>
      </c>
      <c r="G378" s="18" t="s">
        <v>362</v>
      </c>
      <c r="H378" s="18">
        <v>30</v>
      </c>
      <c r="I378" s="18"/>
      <c r="J378" s="19">
        <v>7</v>
      </c>
      <c r="K378" s="66">
        <v>1</v>
      </c>
      <c r="L378" s="162">
        <v>150</v>
      </c>
      <c r="M378" s="162">
        <f t="shared" si="207"/>
        <v>146</v>
      </c>
      <c r="N378" s="162">
        <v>39</v>
      </c>
      <c r="O378" s="162">
        <v>2.2000000000000002</v>
      </c>
      <c r="P378" s="162">
        <v>200</v>
      </c>
      <c r="Q378" s="162">
        <v>50</v>
      </c>
      <c r="R378" s="162">
        <v>110</v>
      </c>
      <c r="S378" s="162">
        <v>50</v>
      </c>
      <c r="T378" s="20">
        <f t="shared" ref="T378" si="286">(R378+S378)/100</f>
        <v>1.6</v>
      </c>
      <c r="U378" s="71">
        <f t="shared" ref="U378" si="287">L378*M378*$E$3</f>
        <v>1808.94</v>
      </c>
      <c r="V378" s="71">
        <f t="shared" ref="V378" si="288">L378*N378*$E$4</f>
        <v>837.13499999999999</v>
      </c>
      <c r="W378" s="71">
        <f t="shared" ref="W378" si="289">O378*$E$5*L378</f>
        <v>511.07100000000003</v>
      </c>
      <c r="X378" s="71">
        <f t="shared" ref="X378" si="290">P378*$E$6</f>
        <v>1836.1000000000001</v>
      </c>
      <c r="Y378" s="71">
        <f t="shared" ref="Y378" si="291">Q378*$E$9</f>
        <v>774.28499999999997</v>
      </c>
      <c r="Z378" s="71">
        <f t="shared" ref="Z378" si="292">R378*$E$7</f>
        <v>936.85899999999992</v>
      </c>
      <c r="AA378" s="71">
        <f t="shared" ref="AA378" si="293">S378*$E$8</f>
        <v>774.28499999999997</v>
      </c>
      <c r="AB378" s="71">
        <f t="shared" ref="AB378" si="294">SUM(U378:AA378)</f>
        <v>7478.6749999999993</v>
      </c>
    </row>
    <row r="379" spans="1:28" x14ac:dyDescent="0.2">
      <c r="A379" s="25">
        <v>323</v>
      </c>
      <c r="B379" s="162"/>
      <c r="C379" s="163"/>
      <c r="D379" s="138">
        <v>3804290010</v>
      </c>
      <c r="E379" s="69" t="s">
        <v>435</v>
      </c>
      <c r="F379" s="139">
        <f t="shared" si="206"/>
        <v>7478.6749999999993</v>
      </c>
      <c r="G379" s="18" t="s">
        <v>362</v>
      </c>
      <c r="H379" s="18">
        <v>30</v>
      </c>
      <c r="I379" s="18"/>
      <c r="J379" s="19">
        <v>7</v>
      </c>
      <c r="K379" s="66">
        <v>1</v>
      </c>
      <c r="L379" s="162">
        <v>150</v>
      </c>
      <c r="M379" s="162">
        <f t="shared" si="207"/>
        <v>146</v>
      </c>
      <c r="N379" s="162">
        <v>39</v>
      </c>
      <c r="O379" s="162">
        <v>2.2000000000000002</v>
      </c>
      <c r="P379" s="162">
        <v>200</v>
      </c>
      <c r="Q379" s="162">
        <v>50</v>
      </c>
      <c r="R379" s="162">
        <v>110</v>
      </c>
      <c r="S379" s="162">
        <v>50</v>
      </c>
      <c r="T379" s="20">
        <f t="shared" si="208"/>
        <v>1.6</v>
      </c>
      <c r="U379" s="71">
        <f t="shared" si="217"/>
        <v>1808.94</v>
      </c>
      <c r="V379" s="71">
        <f t="shared" si="218"/>
        <v>837.13499999999999</v>
      </c>
      <c r="W379" s="71">
        <f t="shared" si="219"/>
        <v>511.07100000000003</v>
      </c>
      <c r="X379" s="71">
        <f t="shared" si="220"/>
        <v>1836.1000000000001</v>
      </c>
      <c r="Y379" s="71">
        <f t="shared" si="221"/>
        <v>774.28499999999997</v>
      </c>
      <c r="Z379" s="71">
        <f t="shared" si="222"/>
        <v>936.85899999999992</v>
      </c>
      <c r="AA379" s="71">
        <f t="shared" si="223"/>
        <v>774.28499999999997</v>
      </c>
      <c r="AB379" s="71">
        <f t="shared" si="274"/>
        <v>7478.6749999999993</v>
      </c>
    </row>
    <row r="380" spans="1:28" x14ac:dyDescent="0.2">
      <c r="A380" s="25">
        <v>323</v>
      </c>
      <c r="B380" s="162"/>
      <c r="C380" s="163"/>
      <c r="D380" s="138">
        <v>3804310010</v>
      </c>
      <c r="E380" s="69" t="s">
        <v>435</v>
      </c>
      <c r="F380" s="139">
        <f t="shared" ref="F380" si="295">AB380</f>
        <v>7478.6749999999993</v>
      </c>
      <c r="G380" s="18" t="s">
        <v>362</v>
      </c>
      <c r="H380" s="18">
        <v>30</v>
      </c>
      <c r="I380" s="18"/>
      <c r="J380" s="19">
        <v>7</v>
      </c>
      <c r="K380" s="66">
        <v>1</v>
      </c>
      <c r="L380" s="162">
        <v>150</v>
      </c>
      <c r="M380" s="162">
        <f t="shared" si="207"/>
        <v>146</v>
      </c>
      <c r="N380" s="162">
        <v>39</v>
      </c>
      <c r="O380" s="162">
        <v>2.2000000000000002</v>
      </c>
      <c r="P380" s="162">
        <v>200</v>
      </c>
      <c r="Q380" s="162">
        <v>50</v>
      </c>
      <c r="R380" s="162">
        <v>110</v>
      </c>
      <c r="S380" s="162">
        <v>50</v>
      </c>
      <c r="T380" s="20">
        <f t="shared" ref="T380" si="296">(R380+S380)/100</f>
        <v>1.6</v>
      </c>
      <c r="U380" s="71">
        <f t="shared" ref="U380" si="297">L380*M380*$E$3</f>
        <v>1808.94</v>
      </c>
      <c r="V380" s="71">
        <f t="shared" ref="V380" si="298">L380*N380*$E$4</f>
        <v>837.13499999999999</v>
      </c>
      <c r="W380" s="71">
        <f t="shared" ref="W380" si="299">O380*$E$5*L380</f>
        <v>511.07100000000003</v>
      </c>
      <c r="X380" s="71">
        <f t="shared" ref="X380" si="300">P380*$E$6</f>
        <v>1836.1000000000001</v>
      </c>
      <c r="Y380" s="71">
        <f t="shared" ref="Y380" si="301">Q380*$E$9</f>
        <v>774.28499999999997</v>
      </c>
      <c r="Z380" s="71">
        <f t="shared" ref="Z380" si="302">R380*$E$7</f>
        <v>936.85899999999992</v>
      </c>
      <c r="AA380" s="71">
        <f t="shared" ref="AA380" si="303">S380*$E$8</f>
        <v>774.28499999999997</v>
      </c>
      <c r="AB380" s="71">
        <f t="shared" ref="AB380" si="304">SUM(U380:AA380)</f>
        <v>7478.6749999999993</v>
      </c>
    </row>
    <row r="381" spans="1:28" x14ac:dyDescent="0.2">
      <c r="A381" s="25">
        <v>324</v>
      </c>
      <c r="B381" s="162"/>
      <c r="C381" s="163"/>
      <c r="D381" s="138">
        <v>3801320010</v>
      </c>
      <c r="E381" s="69" t="s">
        <v>370</v>
      </c>
      <c r="F381" s="139">
        <f t="shared" si="206"/>
        <v>7478.6749999999993</v>
      </c>
      <c r="G381" s="18" t="s">
        <v>362</v>
      </c>
      <c r="H381" s="18">
        <v>30</v>
      </c>
      <c r="I381" s="18"/>
      <c r="J381" s="19">
        <v>7</v>
      </c>
      <c r="K381" s="66">
        <v>1</v>
      </c>
      <c r="L381" s="162">
        <v>150</v>
      </c>
      <c r="M381" s="162">
        <f t="shared" si="207"/>
        <v>146</v>
      </c>
      <c r="N381" s="162">
        <v>39</v>
      </c>
      <c r="O381" s="162">
        <v>2.2000000000000002</v>
      </c>
      <c r="P381" s="162">
        <v>200</v>
      </c>
      <c r="Q381" s="162">
        <v>50</v>
      </c>
      <c r="R381" s="162">
        <v>110</v>
      </c>
      <c r="S381" s="162">
        <v>50</v>
      </c>
      <c r="T381" s="20">
        <f t="shared" si="208"/>
        <v>1.6</v>
      </c>
      <c r="U381" s="71">
        <f t="shared" si="217"/>
        <v>1808.94</v>
      </c>
      <c r="V381" s="71">
        <f t="shared" si="218"/>
        <v>837.13499999999999</v>
      </c>
      <c r="W381" s="71">
        <f t="shared" si="219"/>
        <v>511.07100000000003</v>
      </c>
      <c r="X381" s="71">
        <f t="shared" si="220"/>
        <v>1836.1000000000001</v>
      </c>
      <c r="Y381" s="71">
        <f t="shared" si="221"/>
        <v>774.28499999999997</v>
      </c>
      <c r="Z381" s="71">
        <f t="shared" si="222"/>
        <v>936.85899999999992</v>
      </c>
      <c r="AA381" s="71">
        <f t="shared" si="223"/>
        <v>774.28499999999997</v>
      </c>
      <c r="AB381" s="71">
        <f t="shared" si="274"/>
        <v>7478.6749999999993</v>
      </c>
    </row>
    <row r="382" spans="1:28" x14ac:dyDescent="0.2">
      <c r="A382" s="25">
        <v>325</v>
      </c>
      <c r="B382" s="162"/>
      <c r="C382" s="163"/>
      <c r="D382" s="138">
        <v>3801330010</v>
      </c>
      <c r="E382" s="69" t="s">
        <v>371</v>
      </c>
      <c r="F382" s="139">
        <f t="shared" si="206"/>
        <v>7478.6749999999993</v>
      </c>
      <c r="G382" s="18" t="s">
        <v>362</v>
      </c>
      <c r="H382" s="18">
        <v>30</v>
      </c>
      <c r="I382" s="18"/>
      <c r="J382" s="19">
        <v>1</v>
      </c>
      <c r="K382" s="66">
        <v>1</v>
      </c>
      <c r="L382" s="162">
        <v>150</v>
      </c>
      <c r="M382" s="162">
        <f t="shared" si="207"/>
        <v>146</v>
      </c>
      <c r="N382" s="162">
        <v>39</v>
      </c>
      <c r="O382" s="162">
        <v>2.2000000000000002</v>
      </c>
      <c r="P382" s="162">
        <v>200</v>
      </c>
      <c r="Q382" s="162">
        <v>50</v>
      </c>
      <c r="R382" s="162">
        <v>110</v>
      </c>
      <c r="S382" s="162">
        <v>50</v>
      </c>
      <c r="T382" s="20">
        <f t="shared" si="208"/>
        <v>1.6</v>
      </c>
      <c r="U382" s="71">
        <f t="shared" si="217"/>
        <v>1808.94</v>
      </c>
      <c r="V382" s="71">
        <f t="shared" si="218"/>
        <v>837.13499999999999</v>
      </c>
      <c r="W382" s="71">
        <f t="shared" si="219"/>
        <v>511.07100000000003</v>
      </c>
      <c r="X382" s="71">
        <f t="shared" si="220"/>
        <v>1836.1000000000001</v>
      </c>
      <c r="Y382" s="71">
        <f t="shared" si="221"/>
        <v>774.28499999999997</v>
      </c>
      <c r="Z382" s="71">
        <f t="shared" si="222"/>
        <v>936.85899999999992</v>
      </c>
      <c r="AA382" s="71">
        <f t="shared" si="223"/>
        <v>774.28499999999997</v>
      </c>
      <c r="AB382" s="71">
        <f t="shared" si="274"/>
        <v>7478.6749999999993</v>
      </c>
    </row>
    <row r="383" spans="1:28" x14ac:dyDescent="0.2">
      <c r="A383" s="25">
        <v>326</v>
      </c>
      <c r="B383" s="162"/>
      <c r="C383" s="163"/>
      <c r="D383" s="138">
        <v>3801340010</v>
      </c>
      <c r="E383" s="69" t="s">
        <v>372</v>
      </c>
      <c r="F383" s="139">
        <f t="shared" si="206"/>
        <v>7478.6749999999993</v>
      </c>
      <c r="G383" s="18" t="s">
        <v>362</v>
      </c>
      <c r="H383" s="18">
        <v>30</v>
      </c>
      <c r="I383" s="18"/>
      <c r="J383" s="19">
        <v>7</v>
      </c>
      <c r="K383" s="66">
        <v>1</v>
      </c>
      <c r="L383" s="162">
        <v>150</v>
      </c>
      <c r="M383" s="162">
        <f t="shared" si="207"/>
        <v>146</v>
      </c>
      <c r="N383" s="162">
        <v>39</v>
      </c>
      <c r="O383" s="162">
        <v>2.2000000000000002</v>
      </c>
      <c r="P383" s="162">
        <v>200</v>
      </c>
      <c r="Q383" s="162">
        <v>50</v>
      </c>
      <c r="R383" s="162">
        <v>110</v>
      </c>
      <c r="S383" s="162">
        <v>50</v>
      </c>
      <c r="T383" s="20">
        <f t="shared" si="208"/>
        <v>1.6</v>
      </c>
      <c r="U383" s="71">
        <f t="shared" si="217"/>
        <v>1808.94</v>
      </c>
      <c r="V383" s="71">
        <f t="shared" si="218"/>
        <v>837.13499999999999</v>
      </c>
      <c r="W383" s="71">
        <f t="shared" si="219"/>
        <v>511.07100000000003</v>
      </c>
      <c r="X383" s="71">
        <f t="shared" si="220"/>
        <v>1836.1000000000001</v>
      </c>
      <c r="Y383" s="71">
        <f t="shared" si="221"/>
        <v>774.28499999999997</v>
      </c>
      <c r="Z383" s="71">
        <f t="shared" si="222"/>
        <v>936.85899999999992</v>
      </c>
      <c r="AA383" s="71">
        <f t="shared" si="223"/>
        <v>774.28499999999997</v>
      </c>
      <c r="AB383" s="71">
        <f t="shared" si="274"/>
        <v>7478.6749999999993</v>
      </c>
    </row>
    <row r="384" spans="1:28" x14ac:dyDescent="0.2">
      <c r="A384" s="25">
        <v>327</v>
      </c>
      <c r="B384" s="162"/>
      <c r="C384" s="163"/>
      <c r="D384" s="138">
        <v>3102100010</v>
      </c>
      <c r="E384" s="69" t="s">
        <v>69</v>
      </c>
      <c r="F384" s="139">
        <f t="shared" si="206"/>
        <v>7494.1559999999999</v>
      </c>
      <c r="G384" s="18" t="s">
        <v>7</v>
      </c>
      <c r="H384" s="18">
        <v>32</v>
      </c>
      <c r="I384" s="18"/>
      <c r="J384" s="19">
        <v>3</v>
      </c>
      <c r="K384" s="66">
        <v>1</v>
      </c>
      <c r="L384" s="162">
        <v>150</v>
      </c>
      <c r="M384" s="162">
        <f t="shared" si="207"/>
        <v>146</v>
      </c>
      <c r="N384" s="162">
        <v>39</v>
      </c>
      <c r="O384" s="162">
        <v>2.2000000000000002</v>
      </c>
      <c r="P384" s="162">
        <v>200</v>
      </c>
      <c r="Q384" s="162">
        <v>50</v>
      </c>
      <c r="R384" s="162">
        <v>130</v>
      </c>
      <c r="S384" s="162">
        <v>40</v>
      </c>
      <c r="T384" s="20">
        <f t="shared" si="208"/>
        <v>1.7</v>
      </c>
      <c r="U384" s="71">
        <f t="shared" si="217"/>
        <v>1808.94</v>
      </c>
      <c r="V384" s="71">
        <f t="shared" si="218"/>
        <v>837.13499999999999</v>
      </c>
      <c r="W384" s="71">
        <f t="shared" si="219"/>
        <v>511.07100000000003</v>
      </c>
      <c r="X384" s="71">
        <f t="shared" si="220"/>
        <v>1836.1000000000001</v>
      </c>
      <c r="Y384" s="71">
        <f t="shared" si="221"/>
        <v>774.28499999999997</v>
      </c>
      <c r="Z384" s="71">
        <f t="shared" si="222"/>
        <v>1107.1969999999999</v>
      </c>
      <c r="AA384" s="71">
        <f t="shared" si="223"/>
        <v>619.428</v>
      </c>
      <c r="AB384" s="71">
        <f t="shared" si="274"/>
        <v>7494.1559999999999</v>
      </c>
    </row>
    <row r="385" spans="1:28" x14ac:dyDescent="0.2">
      <c r="A385" s="25">
        <v>328</v>
      </c>
      <c r="B385" s="162"/>
      <c r="C385" s="163"/>
      <c r="D385" s="138">
        <v>3801350010</v>
      </c>
      <c r="E385" s="69" t="s">
        <v>373</v>
      </c>
      <c r="F385" s="139">
        <f t="shared" si="206"/>
        <v>7478.6749999999993</v>
      </c>
      <c r="G385" s="18" t="s">
        <v>4</v>
      </c>
      <c r="H385" s="18">
        <v>25</v>
      </c>
      <c r="I385" s="18"/>
      <c r="J385" s="19">
        <v>1</v>
      </c>
      <c r="K385" s="66">
        <v>1</v>
      </c>
      <c r="L385" s="162">
        <v>150</v>
      </c>
      <c r="M385" s="162">
        <f t="shared" si="207"/>
        <v>146</v>
      </c>
      <c r="N385" s="162">
        <v>39</v>
      </c>
      <c r="O385" s="162">
        <v>2.2000000000000002</v>
      </c>
      <c r="P385" s="162">
        <v>200</v>
      </c>
      <c r="Q385" s="162">
        <v>50</v>
      </c>
      <c r="R385" s="162">
        <v>110</v>
      </c>
      <c r="S385" s="162">
        <v>50</v>
      </c>
      <c r="T385" s="20">
        <f t="shared" si="208"/>
        <v>1.6</v>
      </c>
      <c r="U385" s="71">
        <f t="shared" si="217"/>
        <v>1808.94</v>
      </c>
      <c r="V385" s="71">
        <f t="shared" si="218"/>
        <v>837.13499999999999</v>
      </c>
      <c r="W385" s="71">
        <f t="shared" si="219"/>
        <v>511.07100000000003</v>
      </c>
      <c r="X385" s="71">
        <f t="shared" si="220"/>
        <v>1836.1000000000001</v>
      </c>
      <c r="Y385" s="71">
        <f t="shared" si="221"/>
        <v>774.28499999999997</v>
      </c>
      <c r="Z385" s="71">
        <f t="shared" si="222"/>
        <v>936.85899999999992</v>
      </c>
      <c r="AA385" s="71">
        <f t="shared" si="223"/>
        <v>774.28499999999997</v>
      </c>
      <c r="AB385" s="71">
        <f t="shared" si="274"/>
        <v>7478.6749999999993</v>
      </c>
    </row>
    <row r="386" spans="1:28" x14ac:dyDescent="0.2">
      <c r="A386" s="25">
        <v>329</v>
      </c>
      <c r="B386" s="162"/>
      <c r="C386" s="163"/>
      <c r="D386" s="26">
        <v>4001317010</v>
      </c>
      <c r="E386" s="18" t="s">
        <v>374</v>
      </c>
      <c r="F386" s="29">
        <f t="shared" si="206"/>
        <v>6282.4587599999995</v>
      </c>
      <c r="G386" s="18" t="s">
        <v>362</v>
      </c>
      <c r="H386" s="18"/>
      <c r="I386" s="18"/>
      <c r="J386" s="19"/>
      <c r="K386" s="66">
        <v>1</v>
      </c>
      <c r="L386" s="162">
        <v>134</v>
      </c>
      <c r="M386" s="162">
        <f t="shared" si="207"/>
        <v>146</v>
      </c>
      <c r="N386" s="162">
        <v>39</v>
      </c>
      <c r="O386" s="162">
        <v>2.2000000000000002</v>
      </c>
      <c r="P386" s="162">
        <v>200</v>
      </c>
      <c r="Q386" s="162">
        <v>50</v>
      </c>
      <c r="R386" s="162">
        <v>100</v>
      </c>
      <c r="S386" s="162"/>
      <c r="T386" s="20">
        <f t="shared" si="208"/>
        <v>1</v>
      </c>
      <c r="U386" s="71">
        <f t="shared" si="217"/>
        <v>1615.9864000000002</v>
      </c>
      <c r="V386" s="71">
        <f t="shared" si="218"/>
        <v>747.84059999999999</v>
      </c>
      <c r="W386" s="71">
        <f t="shared" si="219"/>
        <v>456.55676</v>
      </c>
      <c r="X386" s="71">
        <f t="shared" si="220"/>
        <v>1836.1000000000001</v>
      </c>
      <c r="Y386" s="71">
        <f t="shared" si="221"/>
        <v>774.28499999999997</v>
      </c>
      <c r="Z386" s="71">
        <f t="shared" si="222"/>
        <v>851.68999999999994</v>
      </c>
      <c r="AA386" s="71">
        <f t="shared" si="223"/>
        <v>0</v>
      </c>
      <c r="AB386" s="71">
        <f t="shared" si="274"/>
        <v>6282.4587599999995</v>
      </c>
    </row>
    <row r="387" spans="1:28" x14ac:dyDescent="0.2">
      <c r="A387" s="25">
        <v>330</v>
      </c>
      <c r="B387" s="162"/>
      <c r="C387" s="163"/>
      <c r="D387" s="18">
        <v>4001300010</v>
      </c>
      <c r="E387" s="70" t="s">
        <v>188</v>
      </c>
      <c r="F387" s="139">
        <f t="shared" si="206"/>
        <v>6282.4587599999995</v>
      </c>
      <c r="G387" s="18" t="s">
        <v>362</v>
      </c>
      <c r="H387" s="18">
        <v>30</v>
      </c>
      <c r="I387" s="18"/>
      <c r="J387" s="19">
        <v>2</v>
      </c>
      <c r="K387" s="66">
        <v>1</v>
      </c>
      <c r="L387" s="162">
        <v>134</v>
      </c>
      <c r="M387" s="162">
        <f t="shared" si="207"/>
        <v>146</v>
      </c>
      <c r="N387" s="162">
        <v>39</v>
      </c>
      <c r="O387" s="162">
        <v>2.2000000000000002</v>
      </c>
      <c r="P387" s="162">
        <v>200</v>
      </c>
      <c r="Q387" s="162">
        <v>50</v>
      </c>
      <c r="R387" s="162">
        <v>100</v>
      </c>
      <c r="S387" s="162"/>
      <c r="T387" s="20">
        <f t="shared" si="208"/>
        <v>1</v>
      </c>
      <c r="U387" s="71">
        <f t="shared" si="217"/>
        <v>1615.9864000000002</v>
      </c>
      <c r="V387" s="71">
        <f t="shared" si="218"/>
        <v>747.84059999999999</v>
      </c>
      <c r="W387" s="71">
        <f t="shared" si="219"/>
        <v>456.55676</v>
      </c>
      <c r="X387" s="71">
        <f t="shared" si="220"/>
        <v>1836.1000000000001</v>
      </c>
      <c r="Y387" s="71">
        <f t="shared" si="221"/>
        <v>774.28499999999997</v>
      </c>
      <c r="Z387" s="71">
        <f t="shared" si="222"/>
        <v>851.68999999999994</v>
      </c>
      <c r="AA387" s="71">
        <f t="shared" si="223"/>
        <v>0</v>
      </c>
      <c r="AB387" s="71">
        <f t="shared" ref="AB387:AB412" si="305">SUM(U387:AA387)</f>
        <v>6282.4587599999995</v>
      </c>
    </row>
    <row r="388" spans="1:28" x14ac:dyDescent="0.2">
      <c r="A388" s="25">
        <v>331</v>
      </c>
      <c r="B388" s="162"/>
      <c r="C388" s="163"/>
      <c r="D388" s="18">
        <v>4001320010</v>
      </c>
      <c r="E388" s="18" t="s">
        <v>187</v>
      </c>
      <c r="F388" s="29">
        <f t="shared" si="206"/>
        <v>6367.6277599999994</v>
      </c>
      <c r="G388" s="18" t="s">
        <v>7</v>
      </c>
      <c r="H388" s="18">
        <v>32</v>
      </c>
      <c r="I388" s="18"/>
      <c r="J388" s="19">
        <v>3</v>
      </c>
      <c r="K388" s="66">
        <v>1</v>
      </c>
      <c r="L388" s="162">
        <v>134</v>
      </c>
      <c r="M388" s="162">
        <f t="shared" si="207"/>
        <v>146</v>
      </c>
      <c r="N388" s="162">
        <v>39</v>
      </c>
      <c r="O388" s="162">
        <v>2.2000000000000002</v>
      </c>
      <c r="P388" s="162">
        <v>200</v>
      </c>
      <c r="Q388" s="162">
        <v>50</v>
      </c>
      <c r="R388" s="162">
        <v>110</v>
      </c>
      <c r="S388" s="162"/>
      <c r="T388" s="20">
        <f t="shared" si="208"/>
        <v>1.1000000000000001</v>
      </c>
      <c r="U388" s="71">
        <f t="shared" si="217"/>
        <v>1615.9864000000002</v>
      </c>
      <c r="V388" s="71">
        <f t="shared" si="218"/>
        <v>747.84059999999999</v>
      </c>
      <c r="W388" s="71">
        <f t="shared" si="219"/>
        <v>456.55676</v>
      </c>
      <c r="X388" s="71">
        <f t="shared" si="220"/>
        <v>1836.1000000000001</v>
      </c>
      <c r="Y388" s="71">
        <f t="shared" si="221"/>
        <v>774.28499999999997</v>
      </c>
      <c r="Z388" s="71">
        <f t="shared" si="222"/>
        <v>936.85899999999992</v>
      </c>
      <c r="AA388" s="71">
        <f t="shared" si="223"/>
        <v>0</v>
      </c>
      <c r="AB388" s="71">
        <f t="shared" si="305"/>
        <v>6367.6277599999994</v>
      </c>
    </row>
    <row r="389" spans="1:28" x14ac:dyDescent="0.2">
      <c r="A389" s="25">
        <v>332</v>
      </c>
      <c r="B389" s="162"/>
      <c r="C389" s="163"/>
      <c r="D389" s="138">
        <v>4302326010</v>
      </c>
      <c r="E389" s="18" t="s">
        <v>271</v>
      </c>
      <c r="F389" s="29">
        <f t="shared" si="206"/>
        <v>8144.5460000000003</v>
      </c>
      <c r="G389" s="18" t="s">
        <v>26</v>
      </c>
      <c r="H389" s="18">
        <v>30</v>
      </c>
      <c r="I389" s="18"/>
      <c r="J389" s="19">
        <v>13</v>
      </c>
      <c r="K389" s="66"/>
      <c r="L389" s="162">
        <v>150</v>
      </c>
      <c r="M389" s="162">
        <f t="shared" si="207"/>
        <v>146</v>
      </c>
      <c r="N389" s="162">
        <v>39</v>
      </c>
      <c r="O389" s="162">
        <v>2.2000000000000002</v>
      </c>
      <c r="P389" s="162">
        <v>200</v>
      </c>
      <c r="Q389" s="162">
        <v>50</v>
      </c>
      <c r="R389" s="162">
        <v>170</v>
      </c>
      <c r="S389" s="162">
        <v>60</v>
      </c>
      <c r="T389" s="20">
        <f t="shared" si="208"/>
        <v>2.2999999999999998</v>
      </c>
      <c r="U389" s="71">
        <f t="shared" si="217"/>
        <v>1808.94</v>
      </c>
      <c r="V389" s="71">
        <f t="shared" si="218"/>
        <v>837.13499999999999</v>
      </c>
      <c r="W389" s="71">
        <f t="shared" si="219"/>
        <v>511.07100000000003</v>
      </c>
      <c r="X389" s="71">
        <f t="shared" si="220"/>
        <v>1836.1000000000001</v>
      </c>
      <c r="Y389" s="71">
        <f t="shared" si="221"/>
        <v>774.28499999999997</v>
      </c>
      <c r="Z389" s="71">
        <f t="shared" si="222"/>
        <v>1447.873</v>
      </c>
      <c r="AA389" s="71">
        <f t="shared" si="223"/>
        <v>929.14199999999994</v>
      </c>
      <c r="AB389" s="71">
        <f t="shared" si="305"/>
        <v>8144.5460000000003</v>
      </c>
    </row>
    <row r="390" spans="1:28" x14ac:dyDescent="0.2">
      <c r="A390" s="25">
        <v>333</v>
      </c>
      <c r="B390" s="162"/>
      <c r="C390" s="163"/>
      <c r="D390" s="138">
        <v>4302329010</v>
      </c>
      <c r="E390" s="18" t="s">
        <v>376</v>
      </c>
      <c r="F390" s="29">
        <f t="shared" si="206"/>
        <v>8144.5460000000003</v>
      </c>
      <c r="G390" s="18" t="s">
        <v>362</v>
      </c>
      <c r="H390" s="18">
        <v>30</v>
      </c>
      <c r="I390" s="18"/>
      <c r="J390" s="19">
        <v>13</v>
      </c>
      <c r="K390" s="66">
        <v>1</v>
      </c>
      <c r="L390" s="162">
        <v>150</v>
      </c>
      <c r="M390" s="162">
        <f t="shared" si="207"/>
        <v>146</v>
      </c>
      <c r="N390" s="162">
        <v>39</v>
      </c>
      <c r="O390" s="162">
        <v>2.2000000000000002</v>
      </c>
      <c r="P390" s="162">
        <v>200</v>
      </c>
      <c r="Q390" s="162">
        <v>50</v>
      </c>
      <c r="R390" s="162">
        <v>170</v>
      </c>
      <c r="S390" s="162">
        <v>60</v>
      </c>
      <c r="T390" s="20">
        <f t="shared" si="208"/>
        <v>2.2999999999999998</v>
      </c>
      <c r="U390" s="71">
        <f t="shared" si="217"/>
        <v>1808.94</v>
      </c>
      <c r="V390" s="71">
        <f t="shared" si="218"/>
        <v>837.13499999999999</v>
      </c>
      <c r="W390" s="71">
        <f t="shared" si="219"/>
        <v>511.07100000000003</v>
      </c>
      <c r="X390" s="71">
        <f t="shared" si="220"/>
        <v>1836.1000000000001</v>
      </c>
      <c r="Y390" s="71">
        <f t="shared" si="221"/>
        <v>774.28499999999997</v>
      </c>
      <c r="Z390" s="71">
        <f t="shared" si="222"/>
        <v>1447.873</v>
      </c>
      <c r="AA390" s="71">
        <f t="shared" si="223"/>
        <v>929.14199999999994</v>
      </c>
      <c r="AB390" s="71">
        <f t="shared" si="305"/>
        <v>8144.5460000000003</v>
      </c>
    </row>
    <row r="391" spans="1:28" x14ac:dyDescent="0.2">
      <c r="A391" s="25">
        <v>334</v>
      </c>
      <c r="B391" s="162"/>
      <c r="C391" s="163"/>
      <c r="D391" s="138">
        <v>4302327010</v>
      </c>
      <c r="E391" s="18" t="s">
        <v>377</v>
      </c>
      <c r="F391" s="29">
        <f t="shared" si="206"/>
        <v>8144.5460000000003</v>
      </c>
      <c r="G391" s="18" t="s">
        <v>362</v>
      </c>
      <c r="H391" s="18">
        <v>30</v>
      </c>
      <c r="I391" s="18"/>
      <c r="J391" s="19">
        <v>13</v>
      </c>
      <c r="K391" s="66">
        <v>1</v>
      </c>
      <c r="L391" s="162">
        <v>150</v>
      </c>
      <c r="M391" s="162">
        <f t="shared" si="207"/>
        <v>146</v>
      </c>
      <c r="N391" s="162">
        <v>39</v>
      </c>
      <c r="O391" s="162">
        <v>2.2000000000000002</v>
      </c>
      <c r="P391" s="162">
        <v>200</v>
      </c>
      <c r="Q391" s="162">
        <v>50</v>
      </c>
      <c r="R391" s="162">
        <v>170</v>
      </c>
      <c r="S391" s="162">
        <v>60</v>
      </c>
      <c r="T391" s="20">
        <f t="shared" si="208"/>
        <v>2.2999999999999998</v>
      </c>
      <c r="U391" s="71">
        <f t="shared" si="217"/>
        <v>1808.94</v>
      </c>
      <c r="V391" s="71">
        <f t="shared" si="218"/>
        <v>837.13499999999999</v>
      </c>
      <c r="W391" s="71">
        <f t="shared" si="219"/>
        <v>511.07100000000003</v>
      </c>
      <c r="X391" s="71">
        <f t="shared" si="220"/>
        <v>1836.1000000000001</v>
      </c>
      <c r="Y391" s="71">
        <f t="shared" si="221"/>
        <v>774.28499999999997</v>
      </c>
      <c r="Z391" s="71">
        <f t="shared" si="222"/>
        <v>1447.873</v>
      </c>
      <c r="AA391" s="71">
        <f t="shared" si="223"/>
        <v>929.14199999999994</v>
      </c>
      <c r="AB391" s="71">
        <f t="shared" si="305"/>
        <v>8144.5460000000003</v>
      </c>
    </row>
    <row r="392" spans="1:28" x14ac:dyDescent="0.2">
      <c r="A392" s="25">
        <v>335</v>
      </c>
      <c r="B392" s="162"/>
      <c r="C392" s="163"/>
      <c r="D392" s="138">
        <v>3101570010</v>
      </c>
      <c r="E392" s="69" t="s">
        <v>437</v>
      </c>
      <c r="F392" s="139">
        <f t="shared" ref="F392:F429" si="306">AB392</f>
        <v>7494.1559999999999</v>
      </c>
      <c r="G392" s="18" t="s">
        <v>362</v>
      </c>
      <c r="H392" s="18">
        <v>30</v>
      </c>
      <c r="I392" s="18"/>
      <c r="J392" s="19">
        <v>6</v>
      </c>
      <c r="K392" s="66">
        <v>1</v>
      </c>
      <c r="L392" s="162">
        <v>150</v>
      </c>
      <c r="M392" s="162">
        <f t="shared" si="207"/>
        <v>146</v>
      </c>
      <c r="N392" s="162">
        <v>39</v>
      </c>
      <c r="O392" s="162">
        <v>2.2000000000000002</v>
      </c>
      <c r="P392" s="162">
        <v>200</v>
      </c>
      <c r="Q392" s="162">
        <v>50</v>
      </c>
      <c r="R392" s="162">
        <v>130</v>
      </c>
      <c r="S392" s="162">
        <v>40</v>
      </c>
      <c r="T392" s="20">
        <f t="shared" si="208"/>
        <v>1.7</v>
      </c>
      <c r="U392" s="71">
        <f t="shared" si="217"/>
        <v>1808.94</v>
      </c>
      <c r="V392" s="71">
        <f t="shared" si="218"/>
        <v>837.13499999999999</v>
      </c>
      <c r="W392" s="71">
        <f t="shared" si="219"/>
        <v>511.07100000000003</v>
      </c>
      <c r="X392" s="71">
        <f t="shared" si="220"/>
        <v>1836.1000000000001</v>
      </c>
      <c r="Y392" s="71">
        <f t="shared" si="221"/>
        <v>774.28499999999997</v>
      </c>
      <c r="Z392" s="71">
        <f t="shared" si="222"/>
        <v>1107.1969999999999</v>
      </c>
      <c r="AA392" s="71">
        <f t="shared" si="223"/>
        <v>619.428</v>
      </c>
      <c r="AB392" s="71">
        <f t="shared" si="305"/>
        <v>7494.1559999999999</v>
      </c>
    </row>
    <row r="393" spans="1:28" x14ac:dyDescent="0.2">
      <c r="A393" s="25">
        <v>336</v>
      </c>
      <c r="B393" s="162"/>
      <c r="C393" s="163"/>
      <c r="D393" s="138">
        <v>3101560010</v>
      </c>
      <c r="E393" s="69" t="s">
        <v>421</v>
      </c>
      <c r="F393" s="139">
        <f t="shared" si="306"/>
        <v>7494.1559999999999</v>
      </c>
      <c r="G393" s="18" t="s">
        <v>362</v>
      </c>
      <c r="H393" s="18">
        <v>30</v>
      </c>
      <c r="I393" s="18"/>
      <c r="J393" s="19">
        <v>2</v>
      </c>
      <c r="K393" s="66">
        <v>1</v>
      </c>
      <c r="L393" s="162">
        <v>150</v>
      </c>
      <c r="M393" s="162">
        <f t="shared" si="207"/>
        <v>146</v>
      </c>
      <c r="N393" s="162">
        <v>39</v>
      </c>
      <c r="O393" s="162">
        <v>2.2000000000000002</v>
      </c>
      <c r="P393" s="162">
        <v>200</v>
      </c>
      <c r="Q393" s="162">
        <v>50</v>
      </c>
      <c r="R393" s="162">
        <v>130</v>
      </c>
      <c r="S393" s="162">
        <v>40</v>
      </c>
      <c r="T393" s="20">
        <f t="shared" si="208"/>
        <v>1.7</v>
      </c>
      <c r="U393" s="71">
        <f t="shared" si="217"/>
        <v>1808.94</v>
      </c>
      <c r="V393" s="71">
        <f t="shared" si="218"/>
        <v>837.13499999999999</v>
      </c>
      <c r="W393" s="71">
        <f t="shared" si="219"/>
        <v>511.07100000000003</v>
      </c>
      <c r="X393" s="71">
        <f t="shared" si="220"/>
        <v>1836.1000000000001</v>
      </c>
      <c r="Y393" s="71">
        <f t="shared" si="221"/>
        <v>774.28499999999997</v>
      </c>
      <c r="Z393" s="71">
        <f t="shared" si="222"/>
        <v>1107.1969999999999</v>
      </c>
      <c r="AA393" s="71">
        <f t="shared" si="223"/>
        <v>619.428</v>
      </c>
      <c r="AB393" s="71">
        <f t="shared" si="305"/>
        <v>7494.1559999999999</v>
      </c>
    </row>
    <row r="394" spans="1:28" x14ac:dyDescent="0.2">
      <c r="A394" s="25">
        <v>337</v>
      </c>
      <c r="B394" s="162"/>
      <c r="C394" s="163"/>
      <c r="D394" s="138">
        <v>3101550010</v>
      </c>
      <c r="E394" s="69" t="s">
        <v>423</v>
      </c>
      <c r="F394" s="139">
        <f t="shared" si="306"/>
        <v>7494.1559999999999</v>
      </c>
      <c r="G394" s="18" t="s">
        <v>362</v>
      </c>
      <c r="H394" s="18">
        <v>30</v>
      </c>
      <c r="I394" s="18"/>
      <c r="J394" s="19">
        <v>2</v>
      </c>
      <c r="K394" s="66">
        <v>1</v>
      </c>
      <c r="L394" s="162">
        <v>150</v>
      </c>
      <c r="M394" s="162">
        <f t="shared" si="207"/>
        <v>146</v>
      </c>
      <c r="N394" s="162">
        <v>39</v>
      </c>
      <c r="O394" s="162">
        <v>2.2000000000000002</v>
      </c>
      <c r="P394" s="162">
        <v>200</v>
      </c>
      <c r="Q394" s="162">
        <v>50</v>
      </c>
      <c r="R394" s="162">
        <v>130</v>
      </c>
      <c r="S394" s="162">
        <v>40</v>
      </c>
      <c r="T394" s="20">
        <f t="shared" si="208"/>
        <v>1.7</v>
      </c>
      <c r="U394" s="71">
        <f t="shared" si="217"/>
        <v>1808.94</v>
      </c>
      <c r="V394" s="71">
        <f t="shared" si="218"/>
        <v>837.13499999999999</v>
      </c>
      <c r="W394" s="71">
        <f t="shared" si="219"/>
        <v>511.07100000000003</v>
      </c>
      <c r="X394" s="71">
        <f t="shared" si="220"/>
        <v>1836.1000000000001</v>
      </c>
      <c r="Y394" s="71">
        <f t="shared" si="221"/>
        <v>774.28499999999997</v>
      </c>
      <c r="Z394" s="71">
        <f t="shared" si="222"/>
        <v>1107.1969999999999</v>
      </c>
      <c r="AA394" s="71">
        <f t="shared" si="223"/>
        <v>619.428</v>
      </c>
      <c r="AB394" s="71">
        <f t="shared" si="305"/>
        <v>7494.1559999999999</v>
      </c>
    </row>
    <row r="395" spans="1:28" x14ac:dyDescent="0.2">
      <c r="A395" s="25">
        <v>338</v>
      </c>
      <c r="B395" s="162"/>
      <c r="C395" s="163"/>
      <c r="D395" s="138">
        <v>3101250010</v>
      </c>
      <c r="E395" s="69" t="s">
        <v>346</v>
      </c>
      <c r="F395" s="139">
        <f t="shared" si="306"/>
        <v>7494.1559999999999</v>
      </c>
      <c r="G395" s="18" t="s">
        <v>362</v>
      </c>
      <c r="H395" s="18">
        <v>30</v>
      </c>
      <c r="I395" s="18"/>
      <c r="J395" s="19">
        <v>2</v>
      </c>
      <c r="K395" s="66">
        <v>1</v>
      </c>
      <c r="L395" s="162">
        <v>150</v>
      </c>
      <c r="M395" s="162">
        <f t="shared" si="207"/>
        <v>146</v>
      </c>
      <c r="N395" s="162">
        <v>39</v>
      </c>
      <c r="O395" s="162">
        <v>2.2000000000000002</v>
      </c>
      <c r="P395" s="162">
        <v>200</v>
      </c>
      <c r="Q395" s="162">
        <v>50</v>
      </c>
      <c r="R395" s="162">
        <v>130</v>
      </c>
      <c r="S395" s="162">
        <v>40</v>
      </c>
      <c r="T395" s="20">
        <f t="shared" si="208"/>
        <v>1.7</v>
      </c>
      <c r="U395" s="71">
        <f t="shared" si="217"/>
        <v>1808.94</v>
      </c>
      <c r="V395" s="71">
        <f t="shared" si="218"/>
        <v>837.13499999999999</v>
      </c>
      <c r="W395" s="71">
        <f t="shared" si="219"/>
        <v>511.07100000000003</v>
      </c>
      <c r="X395" s="71">
        <f t="shared" si="220"/>
        <v>1836.1000000000001</v>
      </c>
      <c r="Y395" s="71">
        <f t="shared" si="221"/>
        <v>774.28499999999997</v>
      </c>
      <c r="Z395" s="71">
        <f t="shared" si="222"/>
        <v>1107.1969999999999</v>
      </c>
      <c r="AA395" s="71">
        <f t="shared" si="223"/>
        <v>619.428</v>
      </c>
      <c r="AB395" s="71">
        <f t="shared" si="305"/>
        <v>7494.1559999999999</v>
      </c>
    </row>
    <row r="396" spans="1:28" x14ac:dyDescent="0.2">
      <c r="B396" s="162"/>
      <c r="C396" s="163"/>
      <c r="D396" s="138">
        <v>4302500010</v>
      </c>
      <c r="E396" s="69" t="s">
        <v>516</v>
      </c>
      <c r="F396" s="139">
        <f t="shared" si="306"/>
        <v>8144.5460000000003</v>
      </c>
      <c r="G396" s="18" t="s">
        <v>362</v>
      </c>
      <c r="H396" s="18">
        <v>30</v>
      </c>
      <c r="I396" s="18"/>
      <c r="J396" s="19">
        <v>2</v>
      </c>
      <c r="K396" s="66">
        <v>1</v>
      </c>
      <c r="L396" s="162">
        <v>150</v>
      </c>
      <c r="M396" s="162">
        <f t="shared" si="207"/>
        <v>146</v>
      </c>
      <c r="N396" s="162">
        <v>39</v>
      </c>
      <c r="O396" s="162">
        <v>2.2000000000000002</v>
      </c>
      <c r="P396" s="162">
        <v>200</v>
      </c>
      <c r="Q396" s="162">
        <v>50</v>
      </c>
      <c r="R396" s="162">
        <v>170</v>
      </c>
      <c r="S396" s="162">
        <v>60</v>
      </c>
      <c r="T396" s="20">
        <f t="shared" ref="T396" si="307">(R396+S396)/100</f>
        <v>2.2999999999999998</v>
      </c>
      <c r="U396" s="71">
        <f t="shared" ref="U396" si="308">L396*M396*$E$3</f>
        <v>1808.94</v>
      </c>
      <c r="V396" s="71">
        <f t="shared" ref="V396" si="309">L396*N396*$E$4</f>
        <v>837.13499999999999</v>
      </c>
      <c r="W396" s="71">
        <f t="shared" ref="W396" si="310">O396*$E$5*L396</f>
        <v>511.07100000000003</v>
      </c>
      <c r="X396" s="71">
        <f t="shared" ref="X396" si="311">P396*$E$6</f>
        <v>1836.1000000000001</v>
      </c>
      <c r="Y396" s="71">
        <f t="shared" ref="Y396" si="312">Q396*$E$9</f>
        <v>774.28499999999997</v>
      </c>
      <c r="Z396" s="71">
        <f t="shared" ref="Z396" si="313">R396*$E$7</f>
        <v>1447.873</v>
      </c>
      <c r="AA396" s="71">
        <f t="shared" ref="AA396" si="314">S396*$E$8</f>
        <v>929.14199999999994</v>
      </c>
      <c r="AB396" s="71">
        <f t="shared" ref="AB396" si="315">SUM(U396:AA396)</f>
        <v>8144.5460000000003</v>
      </c>
    </row>
    <row r="397" spans="1:28" x14ac:dyDescent="0.2">
      <c r="B397" s="162"/>
      <c r="C397" s="163"/>
      <c r="D397" s="138">
        <v>4302520010</v>
      </c>
      <c r="E397" s="69" t="s">
        <v>516</v>
      </c>
      <c r="F397" s="139">
        <f t="shared" ref="F397" si="316">AB397</f>
        <v>8144.5460000000003</v>
      </c>
      <c r="G397" s="18" t="s">
        <v>362</v>
      </c>
      <c r="H397" s="18">
        <v>30</v>
      </c>
      <c r="I397" s="18"/>
      <c r="J397" s="19">
        <v>2</v>
      </c>
      <c r="K397" s="66">
        <v>1</v>
      </c>
      <c r="L397" s="162">
        <v>150</v>
      </c>
      <c r="M397" s="162">
        <f t="shared" si="207"/>
        <v>146</v>
      </c>
      <c r="N397" s="162">
        <v>39</v>
      </c>
      <c r="O397" s="162">
        <v>2.2000000000000002</v>
      </c>
      <c r="P397" s="162">
        <v>200</v>
      </c>
      <c r="Q397" s="162">
        <v>50</v>
      </c>
      <c r="R397" s="162">
        <v>170</v>
      </c>
      <c r="S397" s="162">
        <v>60</v>
      </c>
      <c r="T397" s="20">
        <f t="shared" ref="T397" si="317">(R397+S397)/100</f>
        <v>2.2999999999999998</v>
      </c>
      <c r="U397" s="71">
        <f t="shared" ref="U397" si="318">L397*M397*$E$3</f>
        <v>1808.94</v>
      </c>
      <c r="V397" s="71">
        <f t="shared" ref="V397" si="319">L397*N397*$E$4</f>
        <v>837.13499999999999</v>
      </c>
      <c r="W397" s="71">
        <f t="shared" ref="W397" si="320">O397*$E$5*L397</f>
        <v>511.07100000000003</v>
      </c>
      <c r="X397" s="71">
        <f t="shared" ref="X397" si="321">P397*$E$6</f>
        <v>1836.1000000000001</v>
      </c>
      <c r="Y397" s="71">
        <f t="shared" ref="Y397" si="322">Q397*$E$9</f>
        <v>774.28499999999997</v>
      </c>
      <c r="Z397" s="71">
        <f t="shared" ref="Z397" si="323">R397*$E$7</f>
        <v>1447.873</v>
      </c>
      <c r="AA397" s="71">
        <f t="shared" ref="AA397" si="324">S397*$E$8</f>
        <v>929.14199999999994</v>
      </c>
      <c r="AB397" s="71">
        <f t="shared" ref="AB397" si="325">SUM(U397:AA397)</f>
        <v>8144.5460000000003</v>
      </c>
    </row>
    <row r="398" spans="1:28" x14ac:dyDescent="0.2">
      <c r="A398" s="25">
        <v>339</v>
      </c>
      <c r="B398" s="162"/>
      <c r="C398" s="163"/>
      <c r="D398" s="138">
        <v>3101750010</v>
      </c>
      <c r="E398" s="69" t="s">
        <v>336</v>
      </c>
      <c r="F398" s="139">
        <f t="shared" si="306"/>
        <v>7494.1559999999999</v>
      </c>
      <c r="G398" s="18" t="s">
        <v>7</v>
      </c>
      <c r="H398" s="18">
        <v>32</v>
      </c>
      <c r="I398" s="18"/>
      <c r="J398" s="19">
        <v>3</v>
      </c>
      <c r="K398" s="66">
        <v>1</v>
      </c>
      <c r="L398" s="162">
        <v>150</v>
      </c>
      <c r="M398" s="162">
        <f t="shared" si="207"/>
        <v>146</v>
      </c>
      <c r="N398" s="162">
        <v>39</v>
      </c>
      <c r="O398" s="162">
        <v>2.2000000000000002</v>
      </c>
      <c r="P398" s="162">
        <v>200</v>
      </c>
      <c r="Q398" s="162">
        <v>50</v>
      </c>
      <c r="R398" s="162">
        <v>130</v>
      </c>
      <c r="S398" s="162">
        <v>40</v>
      </c>
      <c r="T398" s="20">
        <f t="shared" si="208"/>
        <v>1.7</v>
      </c>
      <c r="U398" s="71">
        <f t="shared" si="217"/>
        <v>1808.94</v>
      </c>
      <c r="V398" s="71">
        <f t="shared" si="218"/>
        <v>837.13499999999999</v>
      </c>
      <c r="W398" s="71">
        <f t="shared" si="219"/>
        <v>511.07100000000003</v>
      </c>
      <c r="X398" s="71">
        <f t="shared" si="220"/>
        <v>1836.1000000000001</v>
      </c>
      <c r="Y398" s="71">
        <f t="shared" si="221"/>
        <v>774.28499999999997</v>
      </c>
      <c r="Z398" s="71">
        <f t="shared" si="222"/>
        <v>1107.1969999999999</v>
      </c>
      <c r="AA398" s="71">
        <f t="shared" si="223"/>
        <v>619.428</v>
      </c>
      <c r="AB398" s="71">
        <f t="shared" si="305"/>
        <v>7494.1559999999999</v>
      </c>
    </row>
    <row r="399" spans="1:28" x14ac:dyDescent="0.2">
      <c r="A399" s="25">
        <v>340</v>
      </c>
      <c r="B399" s="162"/>
      <c r="C399" s="163"/>
      <c r="D399" s="138">
        <v>3101770014</v>
      </c>
      <c r="E399" s="69" t="s">
        <v>379</v>
      </c>
      <c r="F399" s="139">
        <f t="shared" si="306"/>
        <v>7494.1559999999999</v>
      </c>
      <c r="G399" s="18" t="s">
        <v>27</v>
      </c>
      <c r="H399" s="18">
        <v>32</v>
      </c>
      <c r="I399" s="18"/>
      <c r="J399" s="19">
        <v>4</v>
      </c>
      <c r="K399" s="66">
        <v>1</v>
      </c>
      <c r="L399" s="162">
        <v>150</v>
      </c>
      <c r="M399" s="162">
        <f t="shared" si="207"/>
        <v>146</v>
      </c>
      <c r="N399" s="162">
        <v>39</v>
      </c>
      <c r="O399" s="162">
        <v>2.2000000000000002</v>
      </c>
      <c r="P399" s="162">
        <v>200</v>
      </c>
      <c r="Q399" s="162">
        <v>50</v>
      </c>
      <c r="R399" s="162">
        <v>130</v>
      </c>
      <c r="S399" s="162">
        <v>40</v>
      </c>
      <c r="T399" s="20">
        <f t="shared" si="208"/>
        <v>1.7</v>
      </c>
      <c r="U399" s="71">
        <f t="shared" si="217"/>
        <v>1808.94</v>
      </c>
      <c r="V399" s="71">
        <f t="shared" si="218"/>
        <v>837.13499999999999</v>
      </c>
      <c r="W399" s="71">
        <f t="shared" si="219"/>
        <v>511.07100000000003</v>
      </c>
      <c r="X399" s="71">
        <f t="shared" si="220"/>
        <v>1836.1000000000001</v>
      </c>
      <c r="Y399" s="71">
        <f t="shared" si="221"/>
        <v>774.28499999999997</v>
      </c>
      <c r="Z399" s="71">
        <f t="shared" si="222"/>
        <v>1107.1969999999999</v>
      </c>
      <c r="AA399" s="71">
        <f t="shared" si="223"/>
        <v>619.428</v>
      </c>
      <c r="AB399" s="71">
        <f t="shared" si="305"/>
        <v>7494.1559999999999</v>
      </c>
    </row>
    <row r="400" spans="1:28" x14ac:dyDescent="0.2">
      <c r="A400" s="25">
        <v>341</v>
      </c>
      <c r="B400" s="162"/>
      <c r="C400" s="163"/>
      <c r="D400" s="138">
        <v>3101740010</v>
      </c>
      <c r="E400" s="69" t="s">
        <v>337</v>
      </c>
      <c r="F400" s="139">
        <f t="shared" si="306"/>
        <v>7494.1559999999999</v>
      </c>
      <c r="G400" s="18" t="s">
        <v>7</v>
      </c>
      <c r="H400" s="18">
        <v>32</v>
      </c>
      <c r="I400" s="18"/>
      <c r="J400" s="19">
        <v>3</v>
      </c>
      <c r="K400" s="66">
        <v>1</v>
      </c>
      <c r="L400" s="162">
        <v>150</v>
      </c>
      <c r="M400" s="162">
        <f t="shared" ref="M400:M477" si="326">$G$3</f>
        <v>146</v>
      </c>
      <c r="N400" s="162">
        <v>39</v>
      </c>
      <c r="O400" s="162">
        <v>2.2000000000000002</v>
      </c>
      <c r="P400" s="162">
        <v>200</v>
      </c>
      <c r="Q400" s="162">
        <v>50</v>
      </c>
      <c r="R400" s="162">
        <v>130</v>
      </c>
      <c r="S400" s="162">
        <v>40</v>
      </c>
      <c r="T400" s="20">
        <f t="shared" ref="T400:T477" si="327">(R400+S400)/100</f>
        <v>1.7</v>
      </c>
      <c r="U400" s="71">
        <f t="shared" si="217"/>
        <v>1808.94</v>
      </c>
      <c r="V400" s="71">
        <f t="shared" si="218"/>
        <v>837.13499999999999</v>
      </c>
      <c r="W400" s="71">
        <f t="shared" si="219"/>
        <v>511.07100000000003</v>
      </c>
      <c r="X400" s="71">
        <f t="shared" si="220"/>
        <v>1836.1000000000001</v>
      </c>
      <c r="Y400" s="71">
        <f t="shared" si="221"/>
        <v>774.28499999999997</v>
      </c>
      <c r="Z400" s="71">
        <f t="shared" si="222"/>
        <v>1107.1969999999999</v>
      </c>
      <c r="AA400" s="71">
        <f t="shared" si="223"/>
        <v>619.428</v>
      </c>
      <c r="AB400" s="71">
        <f t="shared" si="305"/>
        <v>7494.1559999999999</v>
      </c>
    </row>
    <row r="401" spans="1:28" x14ac:dyDescent="0.2">
      <c r="A401" s="25">
        <v>342</v>
      </c>
      <c r="B401" s="162"/>
      <c r="C401" s="163"/>
      <c r="D401" s="138">
        <v>3101760014</v>
      </c>
      <c r="E401" s="69" t="s">
        <v>67</v>
      </c>
      <c r="F401" s="139">
        <f t="shared" si="306"/>
        <v>7494.1559999999999</v>
      </c>
      <c r="G401" s="18" t="s">
        <v>27</v>
      </c>
      <c r="H401" s="18">
        <v>32</v>
      </c>
      <c r="I401" s="18"/>
      <c r="J401" s="19">
        <v>4</v>
      </c>
      <c r="K401" s="66">
        <v>1</v>
      </c>
      <c r="L401" s="162">
        <v>150</v>
      </c>
      <c r="M401" s="162">
        <f t="shared" si="326"/>
        <v>146</v>
      </c>
      <c r="N401" s="162">
        <v>39</v>
      </c>
      <c r="O401" s="162">
        <v>2.2000000000000002</v>
      </c>
      <c r="P401" s="162">
        <v>200</v>
      </c>
      <c r="Q401" s="162">
        <v>50</v>
      </c>
      <c r="R401" s="162">
        <v>130</v>
      </c>
      <c r="S401" s="162">
        <v>40</v>
      </c>
      <c r="T401" s="20">
        <f t="shared" si="327"/>
        <v>1.7</v>
      </c>
      <c r="U401" s="71">
        <f t="shared" si="217"/>
        <v>1808.94</v>
      </c>
      <c r="V401" s="71">
        <f t="shared" si="218"/>
        <v>837.13499999999999</v>
      </c>
      <c r="W401" s="71">
        <f t="shared" si="219"/>
        <v>511.07100000000003</v>
      </c>
      <c r="X401" s="71">
        <f t="shared" si="220"/>
        <v>1836.1000000000001</v>
      </c>
      <c r="Y401" s="71">
        <f t="shared" si="221"/>
        <v>774.28499999999997</v>
      </c>
      <c r="Z401" s="71">
        <f t="shared" si="222"/>
        <v>1107.1969999999999</v>
      </c>
      <c r="AA401" s="71">
        <f t="shared" si="223"/>
        <v>619.428</v>
      </c>
      <c r="AB401" s="71">
        <f t="shared" si="305"/>
        <v>7494.1559999999999</v>
      </c>
    </row>
    <row r="402" spans="1:28" x14ac:dyDescent="0.2">
      <c r="A402" s="25">
        <v>343</v>
      </c>
      <c r="B402" s="162"/>
      <c r="C402" s="163"/>
      <c r="D402" s="138">
        <v>3103260010</v>
      </c>
      <c r="E402" s="69" t="s">
        <v>427</v>
      </c>
      <c r="F402" s="139">
        <f t="shared" si="306"/>
        <v>7494.1559999999999</v>
      </c>
      <c r="G402" s="18" t="s">
        <v>362</v>
      </c>
      <c r="H402" s="18">
        <v>30</v>
      </c>
      <c r="I402" s="18"/>
      <c r="J402" s="19">
        <v>6</v>
      </c>
      <c r="K402" s="66">
        <v>1</v>
      </c>
      <c r="L402" s="162">
        <v>150</v>
      </c>
      <c r="M402" s="162">
        <f t="shared" si="326"/>
        <v>146</v>
      </c>
      <c r="N402" s="162">
        <v>39</v>
      </c>
      <c r="O402" s="162">
        <v>2.2000000000000002</v>
      </c>
      <c r="P402" s="162">
        <v>200</v>
      </c>
      <c r="Q402" s="162">
        <v>50</v>
      </c>
      <c r="R402" s="162">
        <v>130</v>
      </c>
      <c r="S402" s="162">
        <v>40</v>
      </c>
      <c r="T402" s="20">
        <f t="shared" si="327"/>
        <v>1.7</v>
      </c>
      <c r="U402" s="71">
        <f t="shared" si="217"/>
        <v>1808.94</v>
      </c>
      <c r="V402" s="71">
        <f t="shared" si="218"/>
        <v>837.13499999999999</v>
      </c>
      <c r="W402" s="71">
        <f t="shared" si="219"/>
        <v>511.07100000000003</v>
      </c>
      <c r="X402" s="71">
        <f t="shared" si="220"/>
        <v>1836.1000000000001</v>
      </c>
      <c r="Y402" s="71">
        <f t="shared" si="221"/>
        <v>774.28499999999997</v>
      </c>
      <c r="Z402" s="71">
        <f t="shared" si="222"/>
        <v>1107.1969999999999</v>
      </c>
      <c r="AA402" s="71">
        <f t="shared" si="223"/>
        <v>619.428</v>
      </c>
      <c r="AB402" s="71">
        <f t="shared" si="305"/>
        <v>7494.1559999999999</v>
      </c>
    </row>
    <row r="403" spans="1:28" x14ac:dyDescent="0.2">
      <c r="A403" s="25">
        <v>344</v>
      </c>
      <c r="B403" s="162"/>
      <c r="C403" s="163"/>
      <c r="D403" s="138">
        <v>3103270010</v>
      </c>
      <c r="E403" s="69" t="s">
        <v>432</v>
      </c>
      <c r="F403" s="139">
        <f t="shared" si="306"/>
        <v>7494.1559999999999</v>
      </c>
      <c r="G403" s="18" t="s">
        <v>362</v>
      </c>
      <c r="H403" s="18">
        <v>30</v>
      </c>
      <c r="I403" s="18"/>
      <c r="J403" s="19">
        <v>6</v>
      </c>
      <c r="K403" s="66">
        <v>1</v>
      </c>
      <c r="L403" s="162">
        <v>150</v>
      </c>
      <c r="M403" s="162">
        <f t="shared" si="326"/>
        <v>146</v>
      </c>
      <c r="N403" s="162">
        <v>39</v>
      </c>
      <c r="O403" s="162">
        <v>2.2000000000000002</v>
      </c>
      <c r="P403" s="162">
        <v>200</v>
      </c>
      <c r="Q403" s="162">
        <v>50</v>
      </c>
      <c r="R403" s="162">
        <v>130</v>
      </c>
      <c r="S403" s="162">
        <v>40</v>
      </c>
      <c r="T403" s="20">
        <f t="shared" si="327"/>
        <v>1.7</v>
      </c>
      <c r="U403" s="71">
        <f t="shared" si="217"/>
        <v>1808.94</v>
      </c>
      <c r="V403" s="71">
        <f t="shared" si="218"/>
        <v>837.13499999999999</v>
      </c>
      <c r="W403" s="71">
        <f t="shared" si="219"/>
        <v>511.07100000000003</v>
      </c>
      <c r="X403" s="71">
        <f t="shared" si="220"/>
        <v>1836.1000000000001</v>
      </c>
      <c r="Y403" s="71">
        <f t="shared" si="221"/>
        <v>774.28499999999997</v>
      </c>
      <c r="Z403" s="71">
        <f t="shared" si="222"/>
        <v>1107.1969999999999</v>
      </c>
      <c r="AA403" s="71">
        <f t="shared" si="223"/>
        <v>619.428</v>
      </c>
      <c r="AB403" s="71">
        <f t="shared" si="305"/>
        <v>7494.1559999999999</v>
      </c>
    </row>
    <row r="404" spans="1:28" x14ac:dyDescent="0.2">
      <c r="A404" s="25">
        <v>345</v>
      </c>
      <c r="B404" s="162"/>
      <c r="C404" s="163"/>
      <c r="D404" s="138">
        <v>3103250010</v>
      </c>
      <c r="E404" s="69" t="s">
        <v>434</v>
      </c>
      <c r="F404" s="139">
        <f t="shared" si="306"/>
        <v>7494.1559999999999</v>
      </c>
      <c r="G404" s="18" t="s">
        <v>362</v>
      </c>
      <c r="H404" s="18">
        <v>30</v>
      </c>
      <c r="I404" s="18"/>
      <c r="J404" s="19">
        <v>6</v>
      </c>
      <c r="K404" s="66">
        <v>1</v>
      </c>
      <c r="L404" s="162">
        <v>150</v>
      </c>
      <c r="M404" s="162">
        <f t="shared" si="326"/>
        <v>146</v>
      </c>
      <c r="N404" s="162">
        <v>39</v>
      </c>
      <c r="O404" s="162">
        <v>2.2000000000000002</v>
      </c>
      <c r="P404" s="162">
        <v>200</v>
      </c>
      <c r="Q404" s="162">
        <v>50</v>
      </c>
      <c r="R404" s="162">
        <v>130</v>
      </c>
      <c r="S404" s="162">
        <v>40</v>
      </c>
      <c r="T404" s="20">
        <f t="shared" si="327"/>
        <v>1.7</v>
      </c>
      <c r="U404" s="71">
        <f t="shared" si="217"/>
        <v>1808.94</v>
      </c>
      <c r="V404" s="71">
        <f t="shared" si="218"/>
        <v>837.13499999999999</v>
      </c>
      <c r="W404" s="71">
        <f t="shared" si="219"/>
        <v>511.07100000000003</v>
      </c>
      <c r="X404" s="71">
        <f t="shared" si="220"/>
        <v>1836.1000000000001</v>
      </c>
      <c r="Y404" s="71">
        <f t="shared" si="221"/>
        <v>774.28499999999997</v>
      </c>
      <c r="Z404" s="71">
        <f t="shared" si="222"/>
        <v>1107.1969999999999</v>
      </c>
      <c r="AA404" s="71">
        <f t="shared" si="223"/>
        <v>619.428</v>
      </c>
      <c r="AB404" s="71">
        <f t="shared" si="305"/>
        <v>7494.1559999999999</v>
      </c>
    </row>
    <row r="405" spans="1:28" x14ac:dyDescent="0.2">
      <c r="A405" s="25">
        <v>346</v>
      </c>
      <c r="B405" s="162"/>
      <c r="C405" s="163"/>
      <c r="D405" s="138">
        <v>3103280010</v>
      </c>
      <c r="E405" s="69" t="s">
        <v>387</v>
      </c>
      <c r="F405" s="139">
        <f t="shared" si="306"/>
        <v>7494.1559999999999</v>
      </c>
      <c r="G405" s="18" t="s">
        <v>7</v>
      </c>
      <c r="H405" s="18">
        <v>32</v>
      </c>
      <c r="I405" s="18"/>
      <c r="J405" s="19">
        <v>3</v>
      </c>
      <c r="K405" s="66">
        <v>1</v>
      </c>
      <c r="L405" s="162">
        <v>150</v>
      </c>
      <c r="M405" s="162">
        <f t="shared" si="326"/>
        <v>146</v>
      </c>
      <c r="N405" s="162">
        <v>39</v>
      </c>
      <c r="O405" s="162">
        <v>2.2000000000000002</v>
      </c>
      <c r="P405" s="162">
        <v>200</v>
      </c>
      <c r="Q405" s="162">
        <v>50</v>
      </c>
      <c r="R405" s="162">
        <v>130</v>
      </c>
      <c r="S405" s="162">
        <v>40</v>
      </c>
      <c r="T405" s="20">
        <f t="shared" si="327"/>
        <v>1.7</v>
      </c>
      <c r="U405" s="71">
        <f t="shared" si="217"/>
        <v>1808.94</v>
      </c>
      <c r="V405" s="71">
        <f t="shared" si="218"/>
        <v>837.13499999999999</v>
      </c>
      <c r="W405" s="71">
        <f t="shared" si="219"/>
        <v>511.07100000000003</v>
      </c>
      <c r="X405" s="71">
        <f t="shared" si="220"/>
        <v>1836.1000000000001</v>
      </c>
      <c r="Y405" s="71">
        <f t="shared" si="221"/>
        <v>774.28499999999997</v>
      </c>
      <c r="Z405" s="71">
        <f t="shared" si="222"/>
        <v>1107.1969999999999</v>
      </c>
      <c r="AA405" s="71">
        <f t="shared" si="223"/>
        <v>619.428</v>
      </c>
      <c r="AB405" s="71">
        <f t="shared" si="305"/>
        <v>7494.1559999999999</v>
      </c>
    </row>
    <row r="406" spans="1:28" x14ac:dyDescent="0.2">
      <c r="A406" s="25">
        <v>347</v>
      </c>
      <c r="B406" s="162"/>
      <c r="C406" s="163"/>
      <c r="D406" s="138">
        <v>3103290014</v>
      </c>
      <c r="E406" s="69" t="s">
        <v>438</v>
      </c>
      <c r="F406" s="139">
        <f t="shared" si="306"/>
        <v>7494.1559999999999</v>
      </c>
      <c r="G406" s="18" t="s">
        <v>27</v>
      </c>
      <c r="H406" s="18">
        <v>32</v>
      </c>
      <c r="I406" s="18"/>
      <c r="J406" s="19">
        <v>4</v>
      </c>
      <c r="K406" s="66">
        <v>1</v>
      </c>
      <c r="L406" s="162">
        <v>150</v>
      </c>
      <c r="M406" s="162">
        <f t="shared" si="326"/>
        <v>146</v>
      </c>
      <c r="N406" s="162">
        <v>39</v>
      </c>
      <c r="O406" s="162">
        <v>2.2000000000000002</v>
      </c>
      <c r="P406" s="162">
        <v>200</v>
      </c>
      <c r="Q406" s="162">
        <v>50</v>
      </c>
      <c r="R406" s="162">
        <v>130</v>
      </c>
      <c r="S406" s="162">
        <v>40</v>
      </c>
      <c r="T406" s="20">
        <f t="shared" si="327"/>
        <v>1.7</v>
      </c>
      <c r="U406" s="71">
        <f t="shared" si="217"/>
        <v>1808.94</v>
      </c>
      <c r="V406" s="71">
        <f t="shared" si="218"/>
        <v>837.13499999999999</v>
      </c>
      <c r="W406" s="71">
        <f t="shared" si="219"/>
        <v>511.07100000000003</v>
      </c>
      <c r="X406" s="71">
        <f t="shared" si="220"/>
        <v>1836.1000000000001</v>
      </c>
      <c r="Y406" s="71">
        <f t="shared" si="221"/>
        <v>774.28499999999997</v>
      </c>
      <c r="Z406" s="71">
        <f t="shared" si="222"/>
        <v>1107.1969999999999</v>
      </c>
      <c r="AA406" s="71">
        <f t="shared" si="223"/>
        <v>619.428</v>
      </c>
      <c r="AB406" s="71">
        <f t="shared" si="305"/>
        <v>7494.1559999999999</v>
      </c>
    </row>
    <row r="407" spans="1:28" x14ac:dyDescent="0.2">
      <c r="A407" s="25">
        <v>348</v>
      </c>
      <c r="B407" s="162"/>
      <c r="C407" s="163"/>
      <c r="D407" s="138">
        <v>3201080010</v>
      </c>
      <c r="E407" s="69" t="s">
        <v>84</v>
      </c>
      <c r="F407" s="139">
        <f t="shared" si="306"/>
        <v>7819.3509999999997</v>
      </c>
      <c r="G407" s="18" t="s">
        <v>7</v>
      </c>
      <c r="H407" s="18">
        <v>32</v>
      </c>
      <c r="I407" s="18"/>
      <c r="J407" s="19">
        <v>3</v>
      </c>
      <c r="K407" s="66">
        <v>1</v>
      </c>
      <c r="L407" s="162">
        <v>150</v>
      </c>
      <c r="M407" s="162">
        <f t="shared" si="326"/>
        <v>146</v>
      </c>
      <c r="N407" s="162">
        <v>39</v>
      </c>
      <c r="O407" s="162">
        <v>2.2000000000000002</v>
      </c>
      <c r="P407" s="162">
        <v>200</v>
      </c>
      <c r="Q407" s="162">
        <v>50</v>
      </c>
      <c r="R407" s="162">
        <v>150</v>
      </c>
      <c r="S407" s="162">
        <v>50</v>
      </c>
      <c r="T407" s="20">
        <f t="shared" si="327"/>
        <v>2</v>
      </c>
      <c r="U407" s="71">
        <f t="shared" si="217"/>
        <v>1808.94</v>
      </c>
      <c r="V407" s="71">
        <f t="shared" si="218"/>
        <v>837.13499999999999</v>
      </c>
      <c r="W407" s="71">
        <f t="shared" si="219"/>
        <v>511.07100000000003</v>
      </c>
      <c r="X407" s="71">
        <f t="shared" si="220"/>
        <v>1836.1000000000001</v>
      </c>
      <c r="Y407" s="71">
        <f t="shared" si="221"/>
        <v>774.28499999999997</v>
      </c>
      <c r="Z407" s="71">
        <f t="shared" si="222"/>
        <v>1277.5349999999999</v>
      </c>
      <c r="AA407" s="71">
        <f t="shared" si="223"/>
        <v>774.28499999999997</v>
      </c>
      <c r="AB407" s="71">
        <f t="shared" si="305"/>
        <v>7819.3509999999997</v>
      </c>
    </row>
    <row r="408" spans="1:28" x14ac:dyDescent="0.2">
      <c r="A408" s="25">
        <v>349</v>
      </c>
      <c r="B408" s="162"/>
      <c r="C408" s="163"/>
      <c r="D408" s="138">
        <v>3201070010</v>
      </c>
      <c r="E408" s="69" t="s">
        <v>85</v>
      </c>
      <c r="F408" s="139">
        <f t="shared" si="306"/>
        <v>7819.3509999999997</v>
      </c>
      <c r="G408" s="18" t="s">
        <v>362</v>
      </c>
      <c r="H408" s="18">
        <v>30</v>
      </c>
      <c r="I408" s="18"/>
      <c r="J408" s="19">
        <v>2</v>
      </c>
      <c r="K408" s="66">
        <v>1</v>
      </c>
      <c r="L408" s="162">
        <v>150</v>
      </c>
      <c r="M408" s="162">
        <f t="shared" si="326"/>
        <v>146</v>
      </c>
      <c r="N408" s="162">
        <v>39</v>
      </c>
      <c r="O408" s="162">
        <v>2.2000000000000002</v>
      </c>
      <c r="P408" s="162">
        <v>200</v>
      </c>
      <c r="Q408" s="162">
        <v>50</v>
      </c>
      <c r="R408" s="162">
        <v>150</v>
      </c>
      <c r="S408" s="162">
        <v>50</v>
      </c>
      <c r="T408" s="20">
        <f t="shared" si="327"/>
        <v>2</v>
      </c>
      <c r="U408" s="71">
        <f t="shared" si="217"/>
        <v>1808.94</v>
      </c>
      <c r="V408" s="71">
        <f t="shared" si="218"/>
        <v>837.13499999999999</v>
      </c>
      <c r="W408" s="71">
        <f t="shared" si="219"/>
        <v>511.07100000000003</v>
      </c>
      <c r="X408" s="71">
        <f t="shared" si="220"/>
        <v>1836.1000000000001</v>
      </c>
      <c r="Y408" s="71">
        <f t="shared" si="221"/>
        <v>774.28499999999997</v>
      </c>
      <c r="Z408" s="71">
        <f t="shared" si="222"/>
        <v>1277.5349999999999</v>
      </c>
      <c r="AA408" s="71">
        <f t="shared" si="223"/>
        <v>774.28499999999997</v>
      </c>
      <c r="AB408" s="71">
        <f t="shared" si="305"/>
        <v>7819.3509999999997</v>
      </c>
    </row>
    <row r="409" spans="1:28" x14ac:dyDescent="0.2">
      <c r="A409" s="25">
        <v>350</v>
      </c>
      <c r="B409" s="162"/>
      <c r="C409" s="163"/>
      <c r="D409" s="138">
        <v>3401520010</v>
      </c>
      <c r="E409" s="69" t="s">
        <v>426</v>
      </c>
      <c r="F409" s="139">
        <f t="shared" si="306"/>
        <v>7819.3509999999997</v>
      </c>
      <c r="G409" s="18" t="s">
        <v>362</v>
      </c>
      <c r="H409" s="18">
        <v>30</v>
      </c>
      <c r="I409" s="18"/>
      <c r="J409" s="19">
        <v>6</v>
      </c>
      <c r="K409" s="66">
        <v>1</v>
      </c>
      <c r="L409" s="162">
        <v>150</v>
      </c>
      <c r="M409" s="162">
        <f t="shared" si="326"/>
        <v>146</v>
      </c>
      <c r="N409" s="162">
        <v>39</v>
      </c>
      <c r="O409" s="162">
        <v>2.2000000000000002</v>
      </c>
      <c r="P409" s="162">
        <v>200</v>
      </c>
      <c r="Q409" s="162">
        <v>50</v>
      </c>
      <c r="R409" s="162">
        <v>150</v>
      </c>
      <c r="S409" s="162">
        <v>50</v>
      </c>
      <c r="T409" s="20">
        <f t="shared" si="327"/>
        <v>2</v>
      </c>
      <c r="U409" s="71">
        <f t="shared" ref="U409:U487" si="328">L409*M409*$E$3</f>
        <v>1808.94</v>
      </c>
      <c r="V409" s="71">
        <f t="shared" ref="V409:V487" si="329">L409*N409*$E$4</f>
        <v>837.13499999999999</v>
      </c>
      <c r="W409" s="71">
        <f t="shared" ref="W409:W487" si="330">O409*$E$5*L409</f>
        <v>511.07100000000003</v>
      </c>
      <c r="X409" s="71">
        <f t="shared" ref="X409:X487" si="331">P409*$E$6</f>
        <v>1836.1000000000001</v>
      </c>
      <c r="Y409" s="71">
        <f t="shared" ref="Y409:Y487" si="332">Q409*$E$9</f>
        <v>774.28499999999997</v>
      </c>
      <c r="Z409" s="71">
        <f t="shared" ref="Z409:Z487" si="333">R409*$E$7</f>
        <v>1277.5349999999999</v>
      </c>
      <c r="AA409" s="71">
        <f t="shared" ref="AA409:AA487" si="334">S409*$E$8</f>
        <v>774.28499999999997</v>
      </c>
      <c r="AB409" s="71">
        <f t="shared" si="305"/>
        <v>7819.3509999999997</v>
      </c>
    </row>
    <row r="410" spans="1:28" x14ac:dyDescent="0.2">
      <c r="A410" s="25">
        <v>351</v>
      </c>
      <c r="B410" s="162"/>
      <c r="C410" s="163"/>
      <c r="D410" s="138">
        <v>3401300010</v>
      </c>
      <c r="E410" s="69" t="s">
        <v>338</v>
      </c>
      <c r="F410" s="139">
        <f t="shared" si="306"/>
        <v>7819.3509999999997</v>
      </c>
      <c r="G410" s="18" t="s">
        <v>7</v>
      </c>
      <c r="H410" s="18">
        <v>32</v>
      </c>
      <c r="I410" s="18"/>
      <c r="J410" s="19">
        <v>3</v>
      </c>
      <c r="K410" s="66">
        <v>1</v>
      </c>
      <c r="L410" s="162">
        <v>150</v>
      </c>
      <c r="M410" s="162">
        <f t="shared" si="326"/>
        <v>146</v>
      </c>
      <c r="N410" s="162">
        <v>39</v>
      </c>
      <c r="O410" s="162">
        <v>2.2000000000000002</v>
      </c>
      <c r="P410" s="162">
        <v>200</v>
      </c>
      <c r="Q410" s="162">
        <v>50</v>
      </c>
      <c r="R410" s="162">
        <v>150</v>
      </c>
      <c r="S410" s="162">
        <v>50</v>
      </c>
      <c r="T410" s="20">
        <f t="shared" si="327"/>
        <v>2</v>
      </c>
      <c r="U410" s="71">
        <f t="shared" si="328"/>
        <v>1808.94</v>
      </c>
      <c r="V410" s="71">
        <f t="shared" si="329"/>
        <v>837.13499999999999</v>
      </c>
      <c r="W410" s="71">
        <f t="shared" si="330"/>
        <v>511.07100000000003</v>
      </c>
      <c r="X410" s="71">
        <f t="shared" si="331"/>
        <v>1836.1000000000001</v>
      </c>
      <c r="Y410" s="71">
        <f t="shared" si="332"/>
        <v>774.28499999999997</v>
      </c>
      <c r="Z410" s="71">
        <f t="shared" si="333"/>
        <v>1277.5349999999999</v>
      </c>
      <c r="AA410" s="71">
        <f t="shared" si="334"/>
        <v>774.28499999999997</v>
      </c>
      <c r="AB410" s="71">
        <f t="shared" si="305"/>
        <v>7819.3509999999997</v>
      </c>
    </row>
    <row r="411" spans="1:28" x14ac:dyDescent="0.2">
      <c r="A411" s="25">
        <v>352</v>
      </c>
      <c r="B411" s="162"/>
      <c r="C411" s="163"/>
      <c r="D411" s="138">
        <v>3401540014</v>
      </c>
      <c r="E411" s="69" t="s">
        <v>367</v>
      </c>
      <c r="F411" s="139">
        <f t="shared" si="306"/>
        <v>7819.3509999999997</v>
      </c>
      <c r="G411" s="18" t="s">
        <v>27</v>
      </c>
      <c r="H411" s="18">
        <v>32</v>
      </c>
      <c r="I411" s="18"/>
      <c r="J411" s="19">
        <v>4</v>
      </c>
      <c r="K411" s="66"/>
      <c r="L411" s="162">
        <v>150</v>
      </c>
      <c r="M411" s="162">
        <f t="shared" si="326"/>
        <v>146</v>
      </c>
      <c r="N411" s="162">
        <v>39</v>
      </c>
      <c r="O411" s="162">
        <v>2.2000000000000002</v>
      </c>
      <c r="P411" s="162">
        <v>200</v>
      </c>
      <c r="Q411" s="162">
        <v>50</v>
      </c>
      <c r="R411" s="162">
        <v>150</v>
      </c>
      <c r="S411" s="162">
        <v>50</v>
      </c>
      <c r="T411" s="20">
        <f t="shared" si="327"/>
        <v>2</v>
      </c>
      <c r="U411" s="71">
        <f t="shared" si="328"/>
        <v>1808.94</v>
      </c>
      <c r="V411" s="71">
        <f t="shared" si="329"/>
        <v>837.13499999999999</v>
      </c>
      <c r="W411" s="71">
        <f t="shared" si="330"/>
        <v>511.07100000000003</v>
      </c>
      <c r="X411" s="71">
        <f t="shared" si="331"/>
        <v>1836.1000000000001</v>
      </c>
      <c r="Y411" s="71">
        <f t="shared" si="332"/>
        <v>774.28499999999997</v>
      </c>
      <c r="Z411" s="71">
        <f t="shared" si="333"/>
        <v>1277.5349999999999</v>
      </c>
      <c r="AA411" s="71">
        <f t="shared" si="334"/>
        <v>774.28499999999997</v>
      </c>
      <c r="AB411" s="71">
        <f t="shared" si="305"/>
        <v>7819.3509999999997</v>
      </c>
    </row>
    <row r="412" spans="1:28" x14ac:dyDescent="0.2">
      <c r="A412" s="25">
        <v>353</v>
      </c>
      <c r="B412" s="162"/>
      <c r="C412" s="163"/>
      <c r="D412" s="138">
        <v>3501100010</v>
      </c>
      <c r="E412" s="69" t="s">
        <v>98</v>
      </c>
      <c r="F412" s="139">
        <f t="shared" si="306"/>
        <v>8144.5460000000003</v>
      </c>
      <c r="G412" s="18" t="s">
        <v>7</v>
      </c>
      <c r="H412" s="18">
        <v>32</v>
      </c>
      <c r="I412" s="18"/>
      <c r="J412" s="19">
        <v>3</v>
      </c>
      <c r="K412" s="66">
        <v>1</v>
      </c>
      <c r="L412" s="162">
        <v>150</v>
      </c>
      <c r="M412" s="162">
        <f t="shared" si="326"/>
        <v>146</v>
      </c>
      <c r="N412" s="162">
        <v>39</v>
      </c>
      <c r="O412" s="162">
        <v>2.2000000000000002</v>
      </c>
      <c r="P412" s="162">
        <v>200</v>
      </c>
      <c r="Q412" s="162">
        <v>50</v>
      </c>
      <c r="R412" s="162">
        <v>170</v>
      </c>
      <c r="S412" s="162">
        <v>60</v>
      </c>
      <c r="T412" s="20">
        <f t="shared" si="327"/>
        <v>2.2999999999999998</v>
      </c>
      <c r="U412" s="71">
        <f t="shared" si="328"/>
        <v>1808.94</v>
      </c>
      <c r="V412" s="71">
        <f t="shared" si="329"/>
        <v>837.13499999999999</v>
      </c>
      <c r="W412" s="71">
        <f t="shared" si="330"/>
        <v>511.07100000000003</v>
      </c>
      <c r="X412" s="71">
        <f t="shared" si="331"/>
        <v>1836.1000000000001</v>
      </c>
      <c r="Y412" s="71">
        <f t="shared" si="332"/>
        <v>774.28499999999997</v>
      </c>
      <c r="Z412" s="71">
        <f t="shared" si="333"/>
        <v>1447.873</v>
      </c>
      <c r="AA412" s="71">
        <f t="shared" si="334"/>
        <v>929.14199999999994</v>
      </c>
      <c r="AB412" s="71">
        <f t="shared" si="305"/>
        <v>8144.5460000000003</v>
      </c>
    </row>
    <row r="413" spans="1:28" x14ac:dyDescent="0.2">
      <c r="A413" s="25">
        <v>354</v>
      </c>
      <c r="B413" s="162"/>
      <c r="C413" s="163"/>
      <c r="D413" s="138">
        <v>3501109010</v>
      </c>
      <c r="E413" s="69" t="s">
        <v>507</v>
      </c>
      <c r="F413" s="139">
        <f t="shared" ref="F413" si="335">AB413</f>
        <v>8144.5460000000003</v>
      </c>
      <c r="G413" s="18" t="s">
        <v>7</v>
      </c>
      <c r="H413" s="18">
        <v>32</v>
      </c>
      <c r="I413" s="18"/>
      <c r="J413" s="19">
        <v>3</v>
      </c>
      <c r="K413" s="66">
        <v>1</v>
      </c>
      <c r="L413" s="162">
        <v>150</v>
      </c>
      <c r="M413" s="162">
        <f t="shared" si="326"/>
        <v>146</v>
      </c>
      <c r="N413" s="162">
        <v>39</v>
      </c>
      <c r="O413" s="162">
        <v>2.2000000000000002</v>
      </c>
      <c r="P413" s="162">
        <v>200</v>
      </c>
      <c r="Q413" s="162">
        <v>50</v>
      </c>
      <c r="R413" s="162">
        <v>170</v>
      </c>
      <c r="S413" s="162">
        <v>60</v>
      </c>
      <c r="T413" s="20">
        <f t="shared" ref="T413" si="336">(R413+S413)/100</f>
        <v>2.2999999999999998</v>
      </c>
      <c r="U413" s="71">
        <f t="shared" ref="U413" si="337">L413*M413*$E$3</f>
        <v>1808.94</v>
      </c>
      <c r="V413" s="71">
        <f t="shared" ref="V413" si="338">L413*N413*$E$4</f>
        <v>837.13499999999999</v>
      </c>
      <c r="W413" s="71">
        <f t="shared" ref="W413" si="339">O413*$E$5*L413</f>
        <v>511.07100000000003</v>
      </c>
      <c r="X413" s="71">
        <f t="shared" ref="X413" si="340">P413*$E$6</f>
        <v>1836.1000000000001</v>
      </c>
      <c r="Y413" s="71">
        <f t="shared" ref="Y413" si="341">Q413*$E$9</f>
        <v>774.28499999999997</v>
      </c>
      <c r="Z413" s="71">
        <f t="shared" ref="Z413" si="342">R413*$E$7</f>
        <v>1447.873</v>
      </c>
      <c r="AA413" s="71">
        <f t="shared" ref="AA413" si="343">S413*$E$8</f>
        <v>929.14199999999994</v>
      </c>
      <c r="AB413" s="71">
        <f t="shared" ref="AB413" si="344">SUM(U413:AA413)</f>
        <v>8144.5460000000003</v>
      </c>
    </row>
    <row r="414" spans="1:28" x14ac:dyDescent="0.2">
      <c r="A414" s="25">
        <v>355</v>
      </c>
      <c r="B414" s="162"/>
      <c r="C414" s="163"/>
      <c r="D414" s="138">
        <v>3502100010</v>
      </c>
      <c r="E414" s="69" t="s">
        <v>345</v>
      </c>
      <c r="F414" s="139">
        <f t="shared" si="306"/>
        <v>8144.5460000000003</v>
      </c>
      <c r="G414" s="18" t="s">
        <v>7</v>
      </c>
      <c r="H414" s="18">
        <v>32</v>
      </c>
      <c r="I414" s="18"/>
      <c r="J414" s="19">
        <v>3</v>
      </c>
      <c r="K414" s="66">
        <v>1</v>
      </c>
      <c r="L414" s="162">
        <v>150</v>
      </c>
      <c r="M414" s="162">
        <f t="shared" si="326"/>
        <v>146</v>
      </c>
      <c r="N414" s="162">
        <v>39</v>
      </c>
      <c r="O414" s="162">
        <v>2.2000000000000002</v>
      </c>
      <c r="P414" s="162">
        <v>200</v>
      </c>
      <c r="Q414" s="162">
        <v>50</v>
      </c>
      <c r="R414" s="162">
        <v>170</v>
      </c>
      <c r="S414" s="162">
        <v>60</v>
      </c>
      <c r="T414" s="20">
        <f t="shared" si="327"/>
        <v>2.2999999999999998</v>
      </c>
      <c r="U414" s="71">
        <f t="shared" si="328"/>
        <v>1808.94</v>
      </c>
      <c r="V414" s="71">
        <f t="shared" si="329"/>
        <v>837.13499999999999</v>
      </c>
      <c r="W414" s="71">
        <f t="shared" si="330"/>
        <v>511.07100000000003</v>
      </c>
      <c r="X414" s="71">
        <f t="shared" si="331"/>
        <v>1836.1000000000001</v>
      </c>
      <c r="Y414" s="71">
        <f t="shared" si="332"/>
        <v>774.28499999999997</v>
      </c>
      <c r="Z414" s="71">
        <f t="shared" si="333"/>
        <v>1447.873</v>
      </c>
      <c r="AA414" s="71">
        <f t="shared" si="334"/>
        <v>929.14199999999994</v>
      </c>
      <c r="AB414" s="71">
        <f t="shared" ref="AB414:AB420" si="345">SUM(U414:AA414)</f>
        <v>8144.5460000000003</v>
      </c>
    </row>
    <row r="415" spans="1:28" x14ac:dyDescent="0.2">
      <c r="A415" s="25">
        <v>356</v>
      </c>
      <c r="B415" s="162"/>
      <c r="C415" s="163"/>
      <c r="D415" s="138">
        <v>3504320010</v>
      </c>
      <c r="E415" s="69" t="s">
        <v>339</v>
      </c>
      <c r="F415" s="139">
        <f t="shared" si="306"/>
        <v>8144.5460000000003</v>
      </c>
      <c r="G415" s="18" t="s">
        <v>7</v>
      </c>
      <c r="H415" s="18">
        <v>32</v>
      </c>
      <c r="I415" s="18"/>
      <c r="J415" s="19">
        <v>3</v>
      </c>
      <c r="K415" s="66">
        <v>1</v>
      </c>
      <c r="L415" s="162">
        <v>150</v>
      </c>
      <c r="M415" s="162">
        <f t="shared" si="326"/>
        <v>146</v>
      </c>
      <c r="N415" s="162">
        <v>39</v>
      </c>
      <c r="O415" s="162">
        <v>2.2000000000000002</v>
      </c>
      <c r="P415" s="162">
        <v>200</v>
      </c>
      <c r="Q415" s="162">
        <v>50</v>
      </c>
      <c r="R415" s="162">
        <v>170</v>
      </c>
      <c r="S415" s="162">
        <v>60</v>
      </c>
      <c r="T415" s="20">
        <f t="shared" si="327"/>
        <v>2.2999999999999998</v>
      </c>
      <c r="U415" s="71">
        <f t="shared" si="328"/>
        <v>1808.94</v>
      </c>
      <c r="V415" s="71">
        <f t="shared" si="329"/>
        <v>837.13499999999999</v>
      </c>
      <c r="W415" s="71">
        <f t="shared" si="330"/>
        <v>511.07100000000003</v>
      </c>
      <c r="X415" s="71">
        <f t="shared" si="331"/>
        <v>1836.1000000000001</v>
      </c>
      <c r="Y415" s="71">
        <f t="shared" si="332"/>
        <v>774.28499999999997</v>
      </c>
      <c r="Z415" s="71">
        <f t="shared" si="333"/>
        <v>1447.873</v>
      </c>
      <c r="AA415" s="71">
        <f t="shared" si="334"/>
        <v>929.14199999999994</v>
      </c>
      <c r="AB415" s="71">
        <f t="shared" si="345"/>
        <v>8144.5460000000003</v>
      </c>
    </row>
    <row r="416" spans="1:28" x14ac:dyDescent="0.2">
      <c r="A416" s="25">
        <v>357</v>
      </c>
      <c r="B416" s="162"/>
      <c r="C416" s="163"/>
      <c r="D416" s="138">
        <v>3504310010</v>
      </c>
      <c r="E416" s="69" t="s">
        <v>109</v>
      </c>
      <c r="F416" s="139">
        <f t="shared" si="306"/>
        <v>8144.5460000000003</v>
      </c>
      <c r="G416" s="18" t="s">
        <v>7</v>
      </c>
      <c r="H416" s="18">
        <v>32</v>
      </c>
      <c r="I416" s="18"/>
      <c r="J416" s="19">
        <v>3</v>
      </c>
      <c r="K416" s="66">
        <v>1</v>
      </c>
      <c r="L416" s="162">
        <v>150</v>
      </c>
      <c r="M416" s="162">
        <f t="shared" si="326"/>
        <v>146</v>
      </c>
      <c r="N416" s="162">
        <v>39</v>
      </c>
      <c r="O416" s="162">
        <v>2.2000000000000002</v>
      </c>
      <c r="P416" s="162">
        <v>200</v>
      </c>
      <c r="Q416" s="162">
        <v>50</v>
      </c>
      <c r="R416" s="162">
        <v>170</v>
      </c>
      <c r="S416" s="162">
        <v>60</v>
      </c>
      <c r="T416" s="20">
        <f t="shared" si="327"/>
        <v>2.2999999999999998</v>
      </c>
      <c r="U416" s="71">
        <f t="shared" si="328"/>
        <v>1808.94</v>
      </c>
      <c r="V416" s="71">
        <f t="shared" si="329"/>
        <v>837.13499999999999</v>
      </c>
      <c r="W416" s="71">
        <f t="shared" si="330"/>
        <v>511.07100000000003</v>
      </c>
      <c r="X416" s="71">
        <f t="shared" si="331"/>
        <v>1836.1000000000001</v>
      </c>
      <c r="Y416" s="71">
        <f t="shared" si="332"/>
        <v>774.28499999999997</v>
      </c>
      <c r="Z416" s="71">
        <f t="shared" si="333"/>
        <v>1447.873</v>
      </c>
      <c r="AA416" s="71">
        <f t="shared" si="334"/>
        <v>929.14199999999994</v>
      </c>
      <c r="AB416" s="71">
        <f t="shared" si="345"/>
        <v>8144.5460000000003</v>
      </c>
    </row>
    <row r="417" spans="1:28" x14ac:dyDescent="0.2">
      <c r="A417" s="25">
        <v>358</v>
      </c>
      <c r="B417" s="162"/>
      <c r="C417" s="163"/>
      <c r="D417" s="138">
        <v>3701400010</v>
      </c>
      <c r="E417" s="69" t="s">
        <v>111</v>
      </c>
      <c r="F417" s="139">
        <f t="shared" si="306"/>
        <v>7819.3509999999997</v>
      </c>
      <c r="G417" s="18" t="s">
        <v>4</v>
      </c>
      <c r="H417" s="18">
        <v>25</v>
      </c>
      <c r="I417" s="18"/>
      <c r="J417" s="19">
        <v>1</v>
      </c>
      <c r="K417" s="66">
        <v>1</v>
      </c>
      <c r="L417" s="162">
        <v>150</v>
      </c>
      <c r="M417" s="162">
        <f t="shared" si="326"/>
        <v>146</v>
      </c>
      <c r="N417" s="162">
        <v>39</v>
      </c>
      <c r="O417" s="162">
        <v>2.2000000000000002</v>
      </c>
      <c r="P417" s="162">
        <v>200</v>
      </c>
      <c r="Q417" s="162">
        <v>50</v>
      </c>
      <c r="R417" s="162">
        <v>150</v>
      </c>
      <c r="S417" s="162">
        <v>50</v>
      </c>
      <c r="T417" s="20">
        <f t="shared" si="327"/>
        <v>2</v>
      </c>
      <c r="U417" s="71">
        <f t="shared" si="328"/>
        <v>1808.94</v>
      </c>
      <c r="V417" s="71">
        <f t="shared" si="329"/>
        <v>837.13499999999999</v>
      </c>
      <c r="W417" s="71">
        <f t="shared" si="330"/>
        <v>511.07100000000003</v>
      </c>
      <c r="X417" s="71">
        <f t="shared" si="331"/>
        <v>1836.1000000000001</v>
      </c>
      <c r="Y417" s="71">
        <f t="shared" si="332"/>
        <v>774.28499999999997</v>
      </c>
      <c r="Z417" s="71">
        <f t="shared" si="333"/>
        <v>1277.5349999999999</v>
      </c>
      <c r="AA417" s="71">
        <f t="shared" si="334"/>
        <v>774.28499999999997</v>
      </c>
      <c r="AB417" s="71">
        <f t="shared" si="345"/>
        <v>7819.3509999999997</v>
      </c>
    </row>
    <row r="418" spans="1:28" x14ac:dyDescent="0.2">
      <c r="A418" s="25">
        <v>359</v>
      </c>
      <c r="B418" s="162"/>
      <c r="C418" s="163"/>
      <c r="D418" s="138">
        <v>3701410010</v>
      </c>
      <c r="E418" s="69" t="s">
        <v>115</v>
      </c>
      <c r="F418" s="139">
        <f t="shared" si="306"/>
        <v>7819.3509999999997</v>
      </c>
      <c r="G418" s="18" t="s">
        <v>7</v>
      </c>
      <c r="H418" s="18">
        <v>32</v>
      </c>
      <c r="I418" s="18"/>
      <c r="J418" s="19">
        <v>3</v>
      </c>
      <c r="K418" s="66">
        <v>1</v>
      </c>
      <c r="L418" s="162">
        <v>150</v>
      </c>
      <c r="M418" s="162">
        <f t="shared" si="326"/>
        <v>146</v>
      </c>
      <c r="N418" s="162">
        <v>39</v>
      </c>
      <c r="O418" s="162">
        <v>2.2000000000000002</v>
      </c>
      <c r="P418" s="162">
        <v>200</v>
      </c>
      <c r="Q418" s="162">
        <v>50</v>
      </c>
      <c r="R418" s="162">
        <v>150</v>
      </c>
      <c r="S418" s="162">
        <v>50</v>
      </c>
      <c r="T418" s="20">
        <f t="shared" si="327"/>
        <v>2</v>
      </c>
      <c r="U418" s="71">
        <f t="shared" si="328"/>
        <v>1808.94</v>
      </c>
      <c r="V418" s="71">
        <f t="shared" si="329"/>
        <v>837.13499999999999</v>
      </c>
      <c r="W418" s="71">
        <f t="shared" si="330"/>
        <v>511.07100000000003</v>
      </c>
      <c r="X418" s="71">
        <f t="shared" si="331"/>
        <v>1836.1000000000001</v>
      </c>
      <c r="Y418" s="71">
        <f t="shared" si="332"/>
        <v>774.28499999999997</v>
      </c>
      <c r="Z418" s="71">
        <f t="shared" si="333"/>
        <v>1277.5349999999999</v>
      </c>
      <c r="AA418" s="71">
        <f t="shared" si="334"/>
        <v>774.28499999999997</v>
      </c>
      <c r="AB418" s="71">
        <f t="shared" si="345"/>
        <v>7819.3509999999997</v>
      </c>
    </row>
    <row r="419" spans="1:28" x14ac:dyDescent="0.2">
      <c r="A419" s="25">
        <v>360</v>
      </c>
      <c r="B419" s="162"/>
      <c r="C419" s="163"/>
      <c r="D419" s="138">
        <v>3701420014</v>
      </c>
      <c r="E419" s="69" t="s">
        <v>116</v>
      </c>
      <c r="F419" s="139">
        <f t="shared" si="306"/>
        <v>7819.3509999999997</v>
      </c>
      <c r="G419" s="18" t="s">
        <v>27</v>
      </c>
      <c r="H419" s="18">
        <v>32</v>
      </c>
      <c r="I419" s="18"/>
      <c r="J419" s="19">
        <v>4</v>
      </c>
      <c r="K419" s="66">
        <v>1</v>
      </c>
      <c r="L419" s="162">
        <v>150</v>
      </c>
      <c r="M419" s="162">
        <f t="shared" si="326"/>
        <v>146</v>
      </c>
      <c r="N419" s="162">
        <v>39</v>
      </c>
      <c r="O419" s="162">
        <v>2.2000000000000002</v>
      </c>
      <c r="P419" s="162">
        <v>200</v>
      </c>
      <c r="Q419" s="162">
        <v>50</v>
      </c>
      <c r="R419" s="162">
        <v>150</v>
      </c>
      <c r="S419" s="162">
        <v>50</v>
      </c>
      <c r="T419" s="20">
        <f t="shared" si="327"/>
        <v>2</v>
      </c>
      <c r="U419" s="71">
        <f t="shared" si="328"/>
        <v>1808.94</v>
      </c>
      <c r="V419" s="71">
        <f t="shared" si="329"/>
        <v>837.13499999999999</v>
      </c>
      <c r="W419" s="71">
        <f t="shared" si="330"/>
        <v>511.07100000000003</v>
      </c>
      <c r="X419" s="71">
        <f t="shared" si="331"/>
        <v>1836.1000000000001</v>
      </c>
      <c r="Y419" s="71">
        <f t="shared" si="332"/>
        <v>774.28499999999997</v>
      </c>
      <c r="Z419" s="71">
        <f t="shared" si="333"/>
        <v>1277.5349999999999</v>
      </c>
      <c r="AA419" s="71">
        <f t="shared" si="334"/>
        <v>774.28499999999997</v>
      </c>
      <c r="AB419" s="71">
        <f t="shared" si="345"/>
        <v>7819.3509999999997</v>
      </c>
    </row>
    <row r="420" spans="1:28" x14ac:dyDescent="0.2">
      <c r="A420" s="25">
        <v>361</v>
      </c>
      <c r="B420" s="162"/>
      <c r="C420" s="163"/>
      <c r="D420" s="138">
        <v>3701440010</v>
      </c>
      <c r="E420" s="69" t="s">
        <v>440</v>
      </c>
      <c r="F420" s="139">
        <f t="shared" si="306"/>
        <v>7819.3509999999997</v>
      </c>
      <c r="G420" s="18" t="s">
        <v>362</v>
      </c>
      <c r="H420" s="18">
        <v>30</v>
      </c>
      <c r="I420" s="18"/>
      <c r="J420" s="19">
        <v>13</v>
      </c>
      <c r="K420" s="66">
        <v>1</v>
      </c>
      <c r="L420" s="162">
        <v>150</v>
      </c>
      <c r="M420" s="162">
        <f t="shared" si="326"/>
        <v>146</v>
      </c>
      <c r="N420" s="162">
        <v>39</v>
      </c>
      <c r="O420" s="162">
        <v>2.2000000000000002</v>
      </c>
      <c r="P420" s="162">
        <v>200</v>
      </c>
      <c r="Q420" s="162">
        <v>50</v>
      </c>
      <c r="R420" s="162">
        <v>150</v>
      </c>
      <c r="S420" s="162">
        <v>50</v>
      </c>
      <c r="T420" s="20">
        <f t="shared" si="327"/>
        <v>2</v>
      </c>
      <c r="U420" s="71">
        <f t="shared" si="328"/>
        <v>1808.94</v>
      </c>
      <c r="V420" s="71">
        <f t="shared" si="329"/>
        <v>837.13499999999999</v>
      </c>
      <c r="W420" s="71">
        <f t="shared" si="330"/>
        <v>511.07100000000003</v>
      </c>
      <c r="X420" s="71">
        <f t="shared" si="331"/>
        <v>1836.1000000000001</v>
      </c>
      <c r="Y420" s="71">
        <f t="shared" si="332"/>
        <v>774.28499999999997</v>
      </c>
      <c r="Z420" s="71">
        <f t="shared" si="333"/>
        <v>1277.5349999999999</v>
      </c>
      <c r="AA420" s="71">
        <f t="shared" si="334"/>
        <v>774.28499999999997</v>
      </c>
      <c r="AB420" s="71">
        <f t="shared" si="345"/>
        <v>7819.3509999999997</v>
      </c>
    </row>
    <row r="421" spans="1:28" x14ac:dyDescent="0.2">
      <c r="A421" s="25">
        <v>362</v>
      </c>
      <c r="B421" s="162"/>
      <c r="C421" s="163"/>
      <c r="D421" s="138">
        <v>3803100010</v>
      </c>
      <c r="E421" s="69" t="s">
        <v>138</v>
      </c>
      <c r="F421" s="139">
        <f t="shared" si="306"/>
        <v>7478.6749999999993</v>
      </c>
      <c r="G421" s="18" t="s">
        <v>7</v>
      </c>
      <c r="H421" s="18">
        <v>32</v>
      </c>
      <c r="I421" s="18"/>
      <c r="J421" s="19">
        <v>3</v>
      </c>
      <c r="K421" s="66">
        <v>1</v>
      </c>
      <c r="L421" s="162">
        <v>150</v>
      </c>
      <c r="M421" s="162">
        <f t="shared" si="326"/>
        <v>146</v>
      </c>
      <c r="N421" s="162">
        <v>39</v>
      </c>
      <c r="O421" s="162">
        <v>2.2000000000000002</v>
      </c>
      <c r="P421" s="162">
        <v>200</v>
      </c>
      <c r="Q421" s="162">
        <v>50</v>
      </c>
      <c r="R421" s="162">
        <v>110</v>
      </c>
      <c r="S421" s="162">
        <v>50</v>
      </c>
      <c r="T421" s="20">
        <f t="shared" si="327"/>
        <v>1.6</v>
      </c>
      <c r="U421" s="71">
        <f t="shared" si="328"/>
        <v>1808.94</v>
      </c>
      <c r="V421" s="71">
        <f t="shared" si="329"/>
        <v>837.13499999999999</v>
      </c>
      <c r="W421" s="71">
        <f t="shared" si="330"/>
        <v>511.07100000000003</v>
      </c>
      <c r="X421" s="71">
        <f t="shared" si="331"/>
        <v>1836.1000000000001</v>
      </c>
      <c r="Y421" s="71">
        <f t="shared" si="332"/>
        <v>774.28499999999997</v>
      </c>
      <c r="Z421" s="71">
        <f t="shared" si="333"/>
        <v>936.85899999999992</v>
      </c>
      <c r="AA421" s="71">
        <f t="shared" si="334"/>
        <v>774.28499999999997</v>
      </c>
      <c r="AB421" s="71">
        <f t="shared" ref="AB421:AB469" si="346">SUM(U421:AA421)</f>
        <v>7478.6749999999993</v>
      </c>
    </row>
    <row r="422" spans="1:28" x14ac:dyDescent="0.2">
      <c r="A422" s="25">
        <v>363</v>
      </c>
      <c r="B422" s="162"/>
      <c r="C422" s="163"/>
      <c r="D422" s="138">
        <v>3901830019</v>
      </c>
      <c r="E422" s="18" t="s">
        <v>445</v>
      </c>
      <c r="F422" s="29">
        <f t="shared" si="306"/>
        <v>6704.3899999999994</v>
      </c>
      <c r="G422" s="18" t="s">
        <v>28</v>
      </c>
      <c r="H422" s="18">
        <v>34</v>
      </c>
      <c r="I422" s="18"/>
      <c r="J422" s="19">
        <v>9</v>
      </c>
      <c r="K422" s="66">
        <v>1</v>
      </c>
      <c r="L422" s="162">
        <v>150</v>
      </c>
      <c r="M422" s="162">
        <f t="shared" si="326"/>
        <v>146</v>
      </c>
      <c r="N422" s="162">
        <v>39</v>
      </c>
      <c r="O422" s="162">
        <v>2.2000000000000002</v>
      </c>
      <c r="P422" s="162">
        <v>200</v>
      </c>
      <c r="Q422" s="162">
        <v>50</v>
      </c>
      <c r="R422" s="162">
        <v>110</v>
      </c>
      <c r="S422" s="162"/>
      <c r="T422" s="20">
        <f t="shared" si="327"/>
        <v>1.1000000000000001</v>
      </c>
      <c r="U422" s="71">
        <f t="shared" si="328"/>
        <v>1808.94</v>
      </c>
      <c r="V422" s="71">
        <f t="shared" si="329"/>
        <v>837.13499999999999</v>
      </c>
      <c r="W422" s="71">
        <f t="shared" si="330"/>
        <v>511.07100000000003</v>
      </c>
      <c r="X422" s="71">
        <f t="shared" si="331"/>
        <v>1836.1000000000001</v>
      </c>
      <c r="Y422" s="71">
        <f t="shared" si="332"/>
        <v>774.28499999999997</v>
      </c>
      <c r="Z422" s="71">
        <f t="shared" si="333"/>
        <v>936.85899999999992</v>
      </c>
      <c r="AA422" s="71">
        <f t="shared" si="334"/>
        <v>0</v>
      </c>
      <c r="AB422" s="71">
        <f t="shared" si="346"/>
        <v>6704.3899999999994</v>
      </c>
    </row>
    <row r="423" spans="1:28" x14ac:dyDescent="0.2">
      <c r="A423" s="25">
        <v>364</v>
      </c>
      <c r="B423" s="162"/>
      <c r="C423" s="163"/>
      <c r="D423" s="138">
        <v>4101800010</v>
      </c>
      <c r="E423" s="69" t="s">
        <v>198</v>
      </c>
      <c r="F423" s="139">
        <f t="shared" si="306"/>
        <v>8144.5460000000003</v>
      </c>
      <c r="G423" s="18" t="s">
        <v>7</v>
      </c>
      <c r="H423" s="18">
        <v>32</v>
      </c>
      <c r="I423" s="18"/>
      <c r="J423" s="19">
        <v>3</v>
      </c>
      <c r="K423" s="66">
        <v>1</v>
      </c>
      <c r="L423" s="162">
        <v>150</v>
      </c>
      <c r="M423" s="162">
        <f t="shared" si="326"/>
        <v>146</v>
      </c>
      <c r="N423" s="162">
        <v>39</v>
      </c>
      <c r="O423" s="162">
        <v>2.2000000000000002</v>
      </c>
      <c r="P423" s="162">
        <v>200</v>
      </c>
      <c r="Q423" s="162">
        <v>50</v>
      </c>
      <c r="R423" s="162">
        <v>170</v>
      </c>
      <c r="S423" s="162">
        <v>60</v>
      </c>
      <c r="T423" s="20">
        <f t="shared" si="327"/>
        <v>2.2999999999999998</v>
      </c>
      <c r="U423" s="71">
        <f t="shared" si="328"/>
        <v>1808.94</v>
      </c>
      <c r="V423" s="71">
        <f t="shared" si="329"/>
        <v>837.13499999999999</v>
      </c>
      <c r="W423" s="71">
        <f t="shared" si="330"/>
        <v>511.07100000000003</v>
      </c>
      <c r="X423" s="71">
        <f t="shared" si="331"/>
        <v>1836.1000000000001</v>
      </c>
      <c r="Y423" s="71">
        <f t="shared" si="332"/>
        <v>774.28499999999997</v>
      </c>
      <c r="Z423" s="71">
        <f t="shared" si="333"/>
        <v>1447.873</v>
      </c>
      <c r="AA423" s="71">
        <f t="shared" si="334"/>
        <v>929.14199999999994</v>
      </c>
      <c r="AB423" s="71">
        <f t="shared" si="346"/>
        <v>8144.5460000000003</v>
      </c>
    </row>
    <row r="424" spans="1:28" x14ac:dyDescent="0.2">
      <c r="A424" s="25">
        <v>365</v>
      </c>
      <c r="B424" s="162"/>
      <c r="C424" s="163"/>
      <c r="D424" s="138">
        <v>4011820014</v>
      </c>
      <c r="E424" s="69" t="s">
        <v>340</v>
      </c>
      <c r="F424" s="139">
        <f t="shared" ref="F424" si="347">AB424</f>
        <v>8144.5460000000003</v>
      </c>
      <c r="G424" s="18" t="s">
        <v>27</v>
      </c>
      <c r="H424" s="18">
        <v>32</v>
      </c>
      <c r="I424" s="18"/>
      <c r="J424" s="19">
        <v>3</v>
      </c>
      <c r="K424" s="66">
        <v>1</v>
      </c>
      <c r="L424" s="162">
        <v>150</v>
      </c>
      <c r="M424" s="162">
        <f t="shared" si="326"/>
        <v>146</v>
      </c>
      <c r="N424" s="162">
        <v>39</v>
      </c>
      <c r="O424" s="162">
        <v>2.2000000000000002</v>
      </c>
      <c r="P424" s="162">
        <v>200</v>
      </c>
      <c r="Q424" s="162">
        <v>50</v>
      </c>
      <c r="R424" s="162">
        <v>170</v>
      </c>
      <c r="S424" s="162">
        <v>60</v>
      </c>
      <c r="T424" s="20">
        <f t="shared" ref="T424" si="348">(R424+S424)/100</f>
        <v>2.2999999999999998</v>
      </c>
      <c r="U424" s="71">
        <f t="shared" ref="U424" si="349">L424*M424*$E$3</f>
        <v>1808.94</v>
      </c>
      <c r="V424" s="71">
        <f t="shared" ref="V424" si="350">L424*N424*$E$4</f>
        <v>837.13499999999999</v>
      </c>
      <c r="W424" s="71">
        <f t="shared" ref="W424" si="351">O424*$E$5*L424</f>
        <v>511.07100000000003</v>
      </c>
      <c r="X424" s="71">
        <f t="shared" ref="X424" si="352">P424*$E$6</f>
        <v>1836.1000000000001</v>
      </c>
      <c r="Y424" s="71">
        <f t="shared" ref="Y424" si="353">Q424*$E$9</f>
        <v>774.28499999999997</v>
      </c>
      <c r="Z424" s="71">
        <f t="shared" ref="Z424" si="354">R424*$E$7</f>
        <v>1447.873</v>
      </c>
      <c r="AA424" s="71">
        <f t="shared" ref="AA424" si="355">S424*$E$8</f>
        <v>929.14199999999994</v>
      </c>
      <c r="AB424" s="71">
        <f t="shared" ref="AB424" si="356">SUM(U424:AA424)</f>
        <v>8144.5460000000003</v>
      </c>
    </row>
    <row r="425" spans="1:28" x14ac:dyDescent="0.2">
      <c r="A425" s="25">
        <v>366</v>
      </c>
      <c r="B425" s="162"/>
      <c r="C425" s="163"/>
      <c r="D425" s="138">
        <v>4101080010</v>
      </c>
      <c r="E425" s="69" t="s">
        <v>521</v>
      </c>
      <c r="F425" s="139">
        <f t="shared" ref="F425" si="357">AB425</f>
        <v>8144.5460000000003</v>
      </c>
      <c r="G425" s="18" t="s">
        <v>7</v>
      </c>
      <c r="H425" s="18">
        <v>32</v>
      </c>
      <c r="I425" s="18"/>
      <c r="J425" s="19">
        <v>3</v>
      </c>
      <c r="K425" s="66">
        <v>1</v>
      </c>
      <c r="L425" s="162">
        <v>150</v>
      </c>
      <c r="M425" s="162">
        <f t="shared" si="326"/>
        <v>146</v>
      </c>
      <c r="N425" s="162">
        <v>39</v>
      </c>
      <c r="O425" s="162">
        <v>2.2000000000000002</v>
      </c>
      <c r="P425" s="162">
        <v>200</v>
      </c>
      <c r="Q425" s="162">
        <v>50</v>
      </c>
      <c r="R425" s="162">
        <v>170</v>
      </c>
      <c r="S425" s="162">
        <v>60</v>
      </c>
      <c r="T425" s="20">
        <f t="shared" ref="T425" si="358">(R425+S425)/100</f>
        <v>2.2999999999999998</v>
      </c>
      <c r="U425" s="71">
        <f t="shared" ref="U425" si="359">L425*M425*$E$3</f>
        <v>1808.94</v>
      </c>
      <c r="V425" s="71">
        <f t="shared" ref="V425" si="360">L425*N425*$E$4</f>
        <v>837.13499999999999</v>
      </c>
      <c r="W425" s="71">
        <f t="shared" ref="W425" si="361">O425*$E$5*L425</f>
        <v>511.07100000000003</v>
      </c>
      <c r="X425" s="71">
        <f t="shared" ref="X425" si="362">P425*$E$6</f>
        <v>1836.1000000000001</v>
      </c>
      <c r="Y425" s="71">
        <f t="shared" ref="Y425" si="363">Q425*$E$9</f>
        <v>774.28499999999997</v>
      </c>
      <c r="Z425" s="71">
        <f t="shared" ref="Z425" si="364">R425*$E$7</f>
        <v>1447.873</v>
      </c>
      <c r="AA425" s="71">
        <f t="shared" ref="AA425" si="365">S425*$E$8</f>
        <v>929.14199999999994</v>
      </c>
      <c r="AB425" s="71">
        <f t="shared" ref="AB425" si="366">SUM(U425:AA425)</f>
        <v>8144.5460000000003</v>
      </c>
    </row>
    <row r="426" spans="1:28" x14ac:dyDescent="0.2">
      <c r="A426" s="25">
        <v>367</v>
      </c>
      <c r="B426" s="162"/>
      <c r="C426" s="163"/>
      <c r="D426" s="138">
        <v>4201440010</v>
      </c>
      <c r="E426" s="18" t="s">
        <v>357</v>
      </c>
      <c r="F426" s="29">
        <f t="shared" si="306"/>
        <v>7157.3937599999999</v>
      </c>
      <c r="G426" s="18" t="s">
        <v>7</v>
      </c>
      <c r="H426" s="18">
        <v>32</v>
      </c>
      <c r="I426" s="18"/>
      <c r="J426" s="19">
        <v>3</v>
      </c>
      <c r="K426" s="66">
        <v>1</v>
      </c>
      <c r="L426" s="162">
        <v>134</v>
      </c>
      <c r="M426" s="162">
        <f t="shared" si="326"/>
        <v>146</v>
      </c>
      <c r="N426" s="162">
        <v>39</v>
      </c>
      <c r="O426" s="162">
        <v>2.2000000000000002</v>
      </c>
      <c r="P426" s="162">
        <v>200</v>
      </c>
      <c r="Q426" s="162">
        <v>50</v>
      </c>
      <c r="R426" s="162">
        <v>130</v>
      </c>
      <c r="S426" s="162">
        <v>40</v>
      </c>
      <c r="T426" s="20">
        <f t="shared" si="327"/>
        <v>1.7</v>
      </c>
      <c r="U426" s="71">
        <f t="shared" si="328"/>
        <v>1615.9864000000002</v>
      </c>
      <c r="V426" s="71">
        <f t="shared" si="329"/>
        <v>747.84059999999999</v>
      </c>
      <c r="W426" s="71">
        <f t="shared" si="330"/>
        <v>456.55676</v>
      </c>
      <c r="X426" s="71">
        <f t="shared" si="331"/>
        <v>1836.1000000000001</v>
      </c>
      <c r="Y426" s="71">
        <f t="shared" si="332"/>
        <v>774.28499999999997</v>
      </c>
      <c r="Z426" s="71">
        <f t="shared" si="333"/>
        <v>1107.1969999999999</v>
      </c>
      <c r="AA426" s="71">
        <f t="shared" si="334"/>
        <v>619.428</v>
      </c>
      <c r="AB426" s="71">
        <f t="shared" si="346"/>
        <v>7157.3937599999999</v>
      </c>
    </row>
    <row r="427" spans="1:28" x14ac:dyDescent="0.2">
      <c r="A427" s="25">
        <v>368</v>
      </c>
      <c r="B427" s="162"/>
      <c r="C427" s="163"/>
      <c r="D427" s="138">
        <v>4201470014</v>
      </c>
      <c r="E427" s="18" t="s">
        <v>380</v>
      </c>
      <c r="F427" s="29">
        <f t="shared" si="306"/>
        <v>7494.1559999999999</v>
      </c>
      <c r="G427" s="18" t="s">
        <v>27</v>
      </c>
      <c r="H427" s="18">
        <v>32</v>
      </c>
      <c r="I427" s="18"/>
      <c r="J427" s="19">
        <v>4</v>
      </c>
      <c r="K427" s="66">
        <v>1</v>
      </c>
      <c r="L427" s="162">
        <v>150</v>
      </c>
      <c r="M427" s="162">
        <f t="shared" si="326"/>
        <v>146</v>
      </c>
      <c r="N427" s="162">
        <v>39</v>
      </c>
      <c r="O427" s="162">
        <v>2.2000000000000002</v>
      </c>
      <c r="P427" s="162">
        <v>200</v>
      </c>
      <c r="Q427" s="162">
        <v>50</v>
      </c>
      <c r="R427" s="162">
        <v>130</v>
      </c>
      <c r="S427" s="162">
        <v>40</v>
      </c>
      <c r="T427" s="20">
        <f t="shared" si="327"/>
        <v>1.7</v>
      </c>
      <c r="U427" s="71">
        <f t="shared" si="328"/>
        <v>1808.94</v>
      </c>
      <c r="V427" s="71">
        <f t="shared" si="329"/>
        <v>837.13499999999999</v>
      </c>
      <c r="W427" s="71">
        <f t="shared" si="330"/>
        <v>511.07100000000003</v>
      </c>
      <c r="X427" s="71">
        <f t="shared" si="331"/>
        <v>1836.1000000000001</v>
      </c>
      <c r="Y427" s="71">
        <f t="shared" si="332"/>
        <v>774.28499999999997</v>
      </c>
      <c r="Z427" s="71">
        <f t="shared" si="333"/>
        <v>1107.1969999999999</v>
      </c>
      <c r="AA427" s="71">
        <f t="shared" si="334"/>
        <v>619.428</v>
      </c>
      <c r="AB427" s="71">
        <f t="shared" si="346"/>
        <v>7494.1559999999999</v>
      </c>
    </row>
    <row r="428" spans="1:28" x14ac:dyDescent="0.2">
      <c r="A428" s="25">
        <v>369</v>
      </c>
      <c r="B428" s="162"/>
      <c r="C428" s="163"/>
      <c r="D428" s="138">
        <v>4201510014</v>
      </c>
      <c r="E428" s="18" t="s">
        <v>380</v>
      </c>
      <c r="F428" s="29">
        <f t="shared" ref="F428" si="367">AB428</f>
        <v>7494.1559999999999</v>
      </c>
      <c r="G428" s="18" t="s">
        <v>27</v>
      </c>
      <c r="H428" s="18">
        <v>32</v>
      </c>
      <c r="I428" s="18"/>
      <c r="J428" s="19">
        <v>4</v>
      </c>
      <c r="K428" s="66">
        <v>1</v>
      </c>
      <c r="L428" s="162">
        <v>150</v>
      </c>
      <c r="M428" s="162">
        <f t="shared" si="326"/>
        <v>146</v>
      </c>
      <c r="N428" s="162">
        <v>39</v>
      </c>
      <c r="O428" s="162">
        <v>2.2000000000000002</v>
      </c>
      <c r="P428" s="162">
        <v>200</v>
      </c>
      <c r="Q428" s="162">
        <v>50</v>
      </c>
      <c r="R428" s="162">
        <v>130</v>
      </c>
      <c r="S428" s="162">
        <v>40</v>
      </c>
      <c r="T428" s="20">
        <f t="shared" ref="T428" si="368">(R428+S428)/100</f>
        <v>1.7</v>
      </c>
      <c r="U428" s="71">
        <f t="shared" ref="U428" si="369">L428*M428*$E$3</f>
        <v>1808.94</v>
      </c>
      <c r="V428" s="71">
        <f t="shared" ref="V428" si="370">L428*N428*$E$4</f>
        <v>837.13499999999999</v>
      </c>
      <c r="W428" s="71">
        <f t="shared" ref="W428" si="371">O428*$E$5*L428</f>
        <v>511.07100000000003</v>
      </c>
      <c r="X428" s="71">
        <f t="shared" ref="X428" si="372">P428*$E$6</f>
        <v>1836.1000000000001</v>
      </c>
      <c r="Y428" s="71">
        <f t="shared" ref="Y428" si="373">Q428*$E$9</f>
        <v>774.28499999999997</v>
      </c>
      <c r="Z428" s="71">
        <f t="shared" ref="Z428" si="374">R428*$E$7</f>
        <v>1107.1969999999999</v>
      </c>
      <c r="AA428" s="71">
        <f t="shared" ref="AA428" si="375">S428*$E$8</f>
        <v>619.428</v>
      </c>
      <c r="AB428" s="71">
        <f t="shared" ref="AB428" si="376">SUM(U428:AA428)</f>
        <v>7494.1559999999999</v>
      </c>
    </row>
    <row r="429" spans="1:28" x14ac:dyDescent="0.2">
      <c r="A429" s="25">
        <v>370</v>
      </c>
      <c r="B429" s="162"/>
      <c r="C429" s="163"/>
      <c r="D429" s="138">
        <v>4201400010</v>
      </c>
      <c r="E429" s="18" t="s">
        <v>354</v>
      </c>
      <c r="F429" s="29">
        <f t="shared" si="306"/>
        <v>7494.1559999999999</v>
      </c>
      <c r="G429" s="18" t="s">
        <v>362</v>
      </c>
      <c r="H429" s="18">
        <v>32</v>
      </c>
      <c r="I429" s="18"/>
      <c r="J429" s="19">
        <v>2</v>
      </c>
      <c r="K429" s="66">
        <v>1</v>
      </c>
      <c r="L429" s="162">
        <v>150</v>
      </c>
      <c r="M429" s="162">
        <f t="shared" si="326"/>
        <v>146</v>
      </c>
      <c r="N429" s="162">
        <v>39</v>
      </c>
      <c r="O429" s="162">
        <v>2.2000000000000002</v>
      </c>
      <c r="P429" s="162">
        <v>200</v>
      </c>
      <c r="Q429" s="162">
        <v>50</v>
      </c>
      <c r="R429" s="162">
        <v>130</v>
      </c>
      <c r="S429" s="162">
        <v>40</v>
      </c>
      <c r="T429" s="20">
        <f t="shared" si="327"/>
        <v>1.7</v>
      </c>
      <c r="U429" s="71">
        <f t="shared" si="328"/>
        <v>1808.94</v>
      </c>
      <c r="V429" s="71">
        <f t="shared" si="329"/>
        <v>837.13499999999999</v>
      </c>
      <c r="W429" s="71">
        <f t="shared" si="330"/>
        <v>511.07100000000003</v>
      </c>
      <c r="X429" s="71">
        <f t="shared" si="331"/>
        <v>1836.1000000000001</v>
      </c>
      <c r="Y429" s="71">
        <f t="shared" si="332"/>
        <v>774.28499999999997</v>
      </c>
      <c r="Z429" s="71">
        <f t="shared" si="333"/>
        <v>1107.1969999999999</v>
      </c>
      <c r="AA429" s="71">
        <f t="shared" si="334"/>
        <v>619.428</v>
      </c>
      <c r="AB429" s="71">
        <f t="shared" si="346"/>
        <v>7494.1559999999999</v>
      </c>
    </row>
    <row r="430" spans="1:28" x14ac:dyDescent="0.2">
      <c r="A430" s="25">
        <v>371</v>
      </c>
      <c r="B430" s="162"/>
      <c r="C430" s="163"/>
      <c r="D430" s="138">
        <v>4201409010</v>
      </c>
      <c r="E430" s="18" t="s">
        <v>505</v>
      </c>
      <c r="F430" s="29">
        <f t="shared" ref="F430" si="377">AB430</f>
        <v>7494.1559999999999</v>
      </c>
      <c r="G430" s="18" t="s">
        <v>362</v>
      </c>
      <c r="H430" s="18">
        <v>32</v>
      </c>
      <c r="I430" s="18"/>
      <c r="J430" s="19">
        <v>2</v>
      </c>
      <c r="K430" s="66">
        <v>1</v>
      </c>
      <c r="L430" s="162">
        <v>150</v>
      </c>
      <c r="M430" s="162">
        <f t="shared" si="326"/>
        <v>146</v>
      </c>
      <c r="N430" s="162">
        <v>39</v>
      </c>
      <c r="O430" s="162">
        <v>2.2000000000000002</v>
      </c>
      <c r="P430" s="162">
        <v>200</v>
      </c>
      <c r="Q430" s="162">
        <v>50</v>
      </c>
      <c r="R430" s="162">
        <v>130</v>
      </c>
      <c r="S430" s="162">
        <v>40</v>
      </c>
      <c r="T430" s="20">
        <f t="shared" ref="T430" si="378">(R430+S430)/100</f>
        <v>1.7</v>
      </c>
      <c r="U430" s="71">
        <f t="shared" ref="U430" si="379">L430*M430*$E$3</f>
        <v>1808.94</v>
      </c>
      <c r="V430" s="71">
        <f t="shared" ref="V430" si="380">L430*N430*$E$4</f>
        <v>837.13499999999999</v>
      </c>
      <c r="W430" s="71">
        <f t="shared" ref="W430" si="381">O430*$E$5*L430</f>
        <v>511.07100000000003</v>
      </c>
      <c r="X430" s="71">
        <f t="shared" ref="X430" si="382">P430*$E$6</f>
        <v>1836.1000000000001</v>
      </c>
      <c r="Y430" s="71">
        <f t="shared" ref="Y430" si="383">Q430*$E$9</f>
        <v>774.28499999999997</v>
      </c>
      <c r="Z430" s="71">
        <f t="shared" ref="Z430" si="384">R430*$E$7</f>
        <v>1107.1969999999999</v>
      </c>
      <c r="AA430" s="71">
        <f t="shared" ref="AA430" si="385">S430*$E$8</f>
        <v>619.428</v>
      </c>
      <c r="AB430" s="71">
        <f t="shared" ref="AB430" si="386">SUM(U430:AA430)</f>
        <v>7494.1559999999999</v>
      </c>
    </row>
    <row r="431" spans="1:28" x14ac:dyDescent="0.2">
      <c r="A431" s="25">
        <v>372</v>
      </c>
      <c r="B431" s="162"/>
      <c r="C431" s="163"/>
      <c r="D431" s="138">
        <v>4201430010</v>
      </c>
      <c r="E431" s="18" t="s">
        <v>352</v>
      </c>
      <c r="F431" s="29">
        <f t="shared" ref="F431:F467" si="387">AB431</f>
        <v>7494.1559999999999</v>
      </c>
      <c r="G431" s="18" t="s">
        <v>7</v>
      </c>
      <c r="H431" s="18">
        <v>32</v>
      </c>
      <c r="I431" s="18"/>
      <c r="J431" s="19">
        <v>3</v>
      </c>
      <c r="K431" s="66">
        <v>1</v>
      </c>
      <c r="L431" s="162">
        <v>150</v>
      </c>
      <c r="M431" s="162">
        <f t="shared" si="326"/>
        <v>146</v>
      </c>
      <c r="N431" s="162">
        <v>39</v>
      </c>
      <c r="O431" s="162">
        <v>2.2000000000000002</v>
      </c>
      <c r="P431" s="162">
        <v>200</v>
      </c>
      <c r="Q431" s="162">
        <v>50</v>
      </c>
      <c r="R431" s="162">
        <v>130</v>
      </c>
      <c r="S431" s="162">
        <v>40</v>
      </c>
      <c r="T431" s="20">
        <f t="shared" si="327"/>
        <v>1.7</v>
      </c>
      <c r="U431" s="71">
        <f t="shared" si="328"/>
        <v>1808.94</v>
      </c>
      <c r="V431" s="71">
        <f t="shared" si="329"/>
        <v>837.13499999999999</v>
      </c>
      <c r="W431" s="71">
        <f t="shared" si="330"/>
        <v>511.07100000000003</v>
      </c>
      <c r="X431" s="71">
        <f t="shared" si="331"/>
        <v>1836.1000000000001</v>
      </c>
      <c r="Y431" s="71">
        <f t="shared" si="332"/>
        <v>774.28499999999997</v>
      </c>
      <c r="Z431" s="71">
        <f t="shared" si="333"/>
        <v>1107.1969999999999</v>
      </c>
      <c r="AA431" s="71">
        <f t="shared" si="334"/>
        <v>619.428</v>
      </c>
      <c r="AB431" s="71">
        <f t="shared" si="346"/>
        <v>7494.1559999999999</v>
      </c>
    </row>
    <row r="432" spans="1:28" x14ac:dyDescent="0.2">
      <c r="A432" s="25">
        <v>373</v>
      </c>
      <c r="B432" s="162"/>
      <c r="C432" s="163"/>
      <c r="D432" s="138">
        <v>4201410010</v>
      </c>
      <c r="E432" s="18" t="s">
        <v>342</v>
      </c>
      <c r="F432" s="29">
        <f t="shared" si="387"/>
        <v>7494.1559999999999</v>
      </c>
      <c r="G432" s="18" t="s">
        <v>7</v>
      </c>
      <c r="H432" s="18">
        <v>32</v>
      </c>
      <c r="I432" s="18"/>
      <c r="J432" s="19">
        <v>3</v>
      </c>
      <c r="K432" s="66">
        <v>1</v>
      </c>
      <c r="L432" s="162">
        <v>150</v>
      </c>
      <c r="M432" s="162">
        <f t="shared" si="326"/>
        <v>146</v>
      </c>
      <c r="N432" s="162">
        <v>39</v>
      </c>
      <c r="O432" s="162">
        <v>2.2000000000000002</v>
      </c>
      <c r="P432" s="162">
        <v>200</v>
      </c>
      <c r="Q432" s="162">
        <v>50</v>
      </c>
      <c r="R432" s="162">
        <v>130</v>
      </c>
      <c r="S432" s="162">
        <v>40</v>
      </c>
      <c r="T432" s="20">
        <f t="shared" si="327"/>
        <v>1.7</v>
      </c>
      <c r="U432" s="71">
        <f t="shared" si="328"/>
        <v>1808.94</v>
      </c>
      <c r="V432" s="71">
        <f t="shared" si="329"/>
        <v>837.13499999999999</v>
      </c>
      <c r="W432" s="71">
        <f t="shared" si="330"/>
        <v>511.07100000000003</v>
      </c>
      <c r="X432" s="71">
        <f t="shared" si="331"/>
        <v>1836.1000000000001</v>
      </c>
      <c r="Y432" s="71">
        <f t="shared" si="332"/>
        <v>774.28499999999997</v>
      </c>
      <c r="Z432" s="71">
        <f t="shared" si="333"/>
        <v>1107.1969999999999</v>
      </c>
      <c r="AA432" s="71">
        <f t="shared" si="334"/>
        <v>619.428</v>
      </c>
      <c r="AB432" s="71">
        <f t="shared" si="346"/>
        <v>7494.1559999999999</v>
      </c>
    </row>
    <row r="433" spans="1:28" x14ac:dyDescent="0.2">
      <c r="A433" s="25">
        <v>374</v>
      </c>
      <c r="B433" s="162"/>
      <c r="C433" s="163"/>
      <c r="D433" s="138">
        <v>4201416010</v>
      </c>
      <c r="E433" s="18" t="s">
        <v>517</v>
      </c>
      <c r="F433" s="29">
        <f t="shared" ref="F433" si="388">AB433</f>
        <v>7494.1559999999999</v>
      </c>
      <c r="G433" s="18" t="s">
        <v>7</v>
      </c>
      <c r="H433" s="18">
        <v>32</v>
      </c>
      <c r="I433" s="18"/>
      <c r="J433" s="19">
        <v>3</v>
      </c>
      <c r="K433" s="66">
        <v>1</v>
      </c>
      <c r="L433" s="162">
        <v>150</v>
      </c>
      <c r="M433" s="162">
        <f t="shared" si="326"/>
        <v>146</v>
      </c>
      <c r="N433" s="162">
        <v>39</v>
      </c>
      <c r="O433" s="162">
        <v>2.2000000000000002</v>
      </c>
      <c r="P433" s="162">
        <v>200</v>
      </c>
      <c r="Q433" s="162">
        <v>50</v>
      </c>
      <c r="R433" s="162">
        <v>130</v>
      </c>
      <c r="S433" s="162">
        <v>40</v>
      </c>
      <c r="T433" s="20">
        <f t="shared" ref="T433" si="389">(R433+S433)/100</f>
        <v>1.7</v>
      </c>
      <c r="U433" s="71">
        <f t="shared" ref="U433" si="390">L433*M433*$E$3</f>
        <v>1808.94</v>
      </c>
      <c r="V433" s="71">
        <f t="shared" ref="V433" si="391">L433*N433*$E$4</f>
        <v>837.13499999999999</v>
      </c>
      <c r="W433" s="71">
        <f t="shared" ref="W433" si="392">O433*$E$5*L433</f>
        <v>511.07100000000003</v>
      </c>
      <c r="X433" s="71">
        <f t="shared" ref="X433" si="393">P433*$E$6</f>
        <v>1836.1000000000001</v>
      </c>
      <c r="Y433" s="71">
        <f t="shared" ref="Y433" si="394">Q433*$E$9</f>
        <v>774.28499999999997</v>
      </c>
      <c r="Z433" s="71">
        <f t="shared" ref="Z433" si="395">R433*$E$7</f>
        <v>1107.1969999999999</v>
      </c>
      <c r="AA433" s="71">
        <f t="shared" ref="AA433" si="396">S433*$E$8</f>
        <v>619.428</v>
      </c>
      <c r="AB433" s="71">
        <f t="shared" ref="AB433" si="397">SUM(U433:AA433)</f>
        <v>7494.1559999999999</v>
      </c>
    </row>
    <row r="434" spans="1:28" x14ac:dyDescent="0.2">
      <c r="A434" s="25">
        <v>375</v>
      </c>
      <c r="B434" s="162"/>
      <c r="C434" s="163"/>
      <c r="D434" s="138">
        <v>4201450014</v>
      </c>
      <c r="E434" s="18" t="s">
        <v>381</v>
      </c>
      <c r="F434" s="29">
        <f t="shared" si="387"/>
        <v>7494.1559999999999</v>
      </c>
      <c r="G434" s="18" t="s">
        <v>27</v>
      </c>
      <c r="H434" s="18">
        <v>32</v>
      </c>
      <c r="I434" s="18"/>
      <c r="J434" s="19">
        <v>4</v>
      </c>
      <c r="K434" s="66">
        <v>1</v>
      </c>
      <c r="L434" s="162">
        <v>150</v>
      </c>
      <c r="M434" s="162">
        <f t="shared" si="326"/>
        <v>146</v>
      </c>
      <c r="N434" s="162">
        <v>39</v>
      </c>
      <c r="O434" s="162">
        <v>2.2000000000000002</v>
      </c>
      <c r="P434" s="162">
        <v>200</v>
      </c>
      <c r="Q434" s="162">
        <v>50</v>
      </c>
      <c r="R434" s="162">
        <v>130</v>
      </c>
      <c r="S434" s="162">
        <v>40</v>
      </c>
      <c r="T434" s="20">
        <f t="shared" si="327"/>
        <v>1.7</v>
      </c>
      <c r="U434" s="71">
        <f t="shared" si="328"/>
        <v>1808.94</v>
      </c>
      <c r="V434" s="71">
        <f t="shared" si="329"/>
        <v>837.13499999999999</v>
      </c>
      <c r="W434" s="71">
        <f t="shared" si="330"/>
        <v>511.07100000000003</v>
      </c>
      <c r="X434" s="71">
        <f t="shared" si="331"/>
        <v>1836.1000000000001</v>
      </c>
      <c r="Y434" s="71">
        <f t="shared" si="332"/>
        <v>774.28499999999997</v>
      </c>
      <c r="Z434" s="71">
        <f t="shared" si="333"/>
        <v>1107.1969999999999</v>
      </c>
      <c r="AA434" s="71">
        <f t="shared" si="334"/>
        <v>619.428</v>
      </c>
      <c r="AB434" s="71">
        <f t="shared" si="346"/>
        <v>7494.1559999999999</v>
      </c>
    </row>
    <row r="435" spans="1:28" x14ac:dyDescent="0.2">
      <c r="A435" s="25">
        <v>376</v>
      </c>
      <c r="B435" s="162"/>
      <c r="C435" s="163"/>
      <c r="D435" s="138">
        <v>4201420010</v>
      </c>
      <c r="E435" s="18" t="s">
        <v>361</v>
      </c>
      <c r="F435" s="29">
        <f t="shared" si="387"/>
        <v>7494.1559999999999</v>
      </c>
      <c r="G435" s="18" t="s">
        <v>362</v>
      </c>
      <c r="H435" s="18">
        <v>30</v>
      </c>
      <c r="I435" s="18"/>
      <c r="J435" s="19">
        <v>13</v>
      </c>
      <c r="K435" s="66">
        <v>1</v>
      </c>
      <c r="L435" s="162">
        <v>150</v>
      </c>
      <c r="M435" s="162">
        <f t="shared" si="326"/>
        <v>146</v>
      </c>
      <c r="N435" s="162">
        <v>39</v>
      </c>
      <c r="O435" s="162">
        <v>2.2000000000000002</v>
      </c>
      <c r="P435" s="162">
        <v>200</v>
      </c>
      <c r="Q435" s="162">
        <v>50</v>
      </c>
      <c r="R435" s="162">
        <v>130</v>
      </c>
      <c r="S435" s="162">
        <v>40</v>
      </c>
      <c r="T435" s="20">
        <f t="shared" si="327"/>
        <v>1.7</v>
      </c>
      <c r="U435" s="71">
        <f t="shared" si="328"/>
        <v>1808.94</v>
      </c>
      <c r="V435" s="71">
        <f t="shared" si="329"/>
        <v>837.13499999999999</v>
      </c>
      <c r="W435" s="71">
        <f t="shared" si="330"/>
        <v>511.07100000000003</v>
      </c>
      <c r="X435" s="71">
        <f t="shared" si="331"/>
        <v>1836.1000000000001</v>
      </c>
      <c r="Y435" s="71">
        <f t="shared" si="332"/>
        <v>774.28499999999997</v>
      </c>
      <c r="Z435" s="71">
        <f t="shared" si="333"/>
        <v>1107.1969999999999</v>
      </c>
      <c r="AA435" s="71">
        <f t="shared" si="334"/>
        <v>619.428</v>
      </c>
      <c r="AB435" s="71">
        <f t="shared" si="346"/>
        <v>7494.1559999999999</v>
      </c>
    </row>
    <row r="436" spans="1:28" x14ac:dyDescent="0.2">
      <c r="A436" s="25">
        <v>377</v>
      </c>
      <c r="B436" s="162"/>
      <c r="C436" s="163"/>
      <c r="D436" s="138">
        <v>4201426010</v>
      </c>
      <c r="E436" s="18" t="s">
        <v>513</v>
      </c>
      <c r="F436" s="29">
        <f t="shared" si="387"/>
        <v>7494.1559999999999</v>
      </c>
      <c r="G436" s="18" t="s">
        <v>362</v>
      </c>
      <c r="H436" s="18"/>
      <c r="I436" s="18"/>
      <c r="J436" s="19"/>
      <c r="K436" s="66"/>
      <c r="L436" s="162">
        <v>150</v>
      </c>
      <c r="M436" s="162">
        <f t="shared" si="326"/>
        <v>146</v>
      </c>
      <c r="N436" s="162">
        <v>39</v>
      </c>
      <c r="O436" s="162">
        <v>2.2000000000000002</v>
      </c>
      <c r="P436" s="162">
        <v>200</v>
      </c>
      <c r="Q436" s="162">
        <v>50</v>
      </c>
      <c r="R436" s="162">
        <v>130</v>
      </c>
      <c r="S436" s="162">
        <v>40</v>
      </c>
      <c r="T436" s="20">
        <f t="shared" ref="T436" si="398">(R436+S436)/100</f>
        <v>1.7</v>
      </c>
      <c r="U436" s="71">
        <f t="shared" ref="U436" si="399">L436*M436*$E$3</f>
        <v>1808.94</v>
      </c>
      <c r="V436" s="71">
        <f t="shared" ref="V436" si="400">L436*N436*$E$4</f>
        <v>837.13499999999999</v>
      </c>
      <c r="W436" s="71">
        <f t="shared" ref="W436" si="401">O436*$E$5*L436</f>
        <v>511.07100000000003</v>
      </c>
      <c r="X436" s="71">
        <f t="shared" ref="X436" si="402">P436*$E$6</f>
        <v>1836.1000000000001</v>
      </c>
      <c r="Y436" s="71">
        <f t="shared" ref="Y436" si="403">Q436*$E$9</f>
        <v>774.28499999999997</v>
      </c>
      <c r="Z436" s="71">
        <f t="shared" ref="Z436" si="404">R436*$E$7</f>
        <v>1107.1969999999999</v>
      </c>
      <c r="AA436" s="71">
        <f t="shared" ref="AA436" si="405">S436*$E$8</f>
        <v>619.428</v>
      </c>
      <c r="AB436" s="71">
        <f t="shared" ref="AB436" si="406">SUM(U436:AA436)</f>
        <v>7494.1559999999999</v>
      </c>
    </row>
    <row r="437" spans="1:28" x14ac:dyDescent="0.2">
      <c r="A437" s="25">
        <v>378</v>
      </c>
      <c r="B437" s="162"/>
      <c r="C437" s="163"/>
      <c r="D437" s="138">
        <v>4302450010</v>
      </c>
      <c r="E437" s="69" t="s">
        <v>234</v>
      </c>
      <c r="F437" s="139">
        <f t="shared" si="387"/>
        <v>8144.5460000000003</v>
      </c>
      <c r="G437" s="18" t="s">
        <v>7</v>
      </c>
      <c r="H437" s="18">
        <v>32</v>
      </c>
      <c r="I437" s="18"/>
      <c r="J437" s="19">
        <v>3</v>
      </c>
      <c r="K437" s="66">
        <v>1</v>
      </c>
      <c r="L437" s="162">
        <v>150</v>
      </c>
      <c r="M437" s="162">
        <f t="shared" si="326"/>
        <v>146</v>
      </c>
      <c r="N437" s="162">
        <v>39</v>
      </c>
      <c r="O437" s="162">
        <v>2.2000000000000002</v>
      </c>
      <c r="P437" s="162">
        <v>200</v>
      </c>
      <c r="Q437" s="162">
        <v>50</v>
      </c>
      <c r="R437" s="162">
        <v>170</v>
      </c>
      <c r="S437" s="162">
        <v>60</v>
      </c>
      <c r="T437" s="20">
        <f t="shared" si="327"/>
        <v>2.2999999999999998</v>
      </c>
      <c r="U437" s="71">
        <f t="shared" si="328"/>
        <v>1808.94</v>
      </c>
      <c r="V437" s="71">
        <f t="shared" si="329"/>
        <v>837.13499999999999</v>
      </c>
      <c r="W437" s="71">
        <f t="shared" si="330"/>
        <v>511.07100000000003</v>
      </c>
      <c r="X437" s="71">
        <f t="shared" si="331"/>
        <v>1836.1000000000001</v>
      </c>
      <c r="Y437" s="71">
        <f t="shared" si="332"/>
        <v>774.28499999999997</v>
      </c>
      <c r="Z437" s="71">
        <f t="shared" si="333"/>
        <v>1447.873</v>
      </c>
      <c r="AA437" s="71">
        <f t="shared" si="334"/>
        <v>929.14199999999994</v>
      </c>
      <c r="AB437" s="71">
        <f t="shared" si="346"/>
        <v>8144.5460000000003</v>
      </c>
    </row>
    <row r="438" spans="1:28" x14ac:dyDescent="0.2">
      <c r="A438" s="25">
        <v>379</v>
      </c>
      <c r="B438" s="162"/>
      <c r="C438" s="163"/>
      <c r="D438" s="138">
        <v>4302456010</v>
      </c>
      <c r="E438" s="69" t="s">
        <v>236</v>
      </c>
      <c r="F438" s="139">
        <f t="shared" ref="F438" si="407">AB438</f>
        <v>8144.5460000000003</v>
      </c>
      <c r="G438" s="18" t="s">
        <v>7</v>
      </c>
      <c r="H438" s="18">
        <v>32</v>
      </c>
      <c r="I438" s="18"/>
      <c r="J438" s="19">
        <v>3</v>
      </c>
      <c r="K438" s="66">
        <v>1</v>
      </c>
      <c r="L438" s="162">
        <v>150</v>
      </c>
      <c r="M438" s="162">
        <f t="shared" si="326"/>
        <v>146</v>
      </c>
      <c r="N438" s="162">
        <v>39</v>
      </c>
      <c r="O438" s="162">
        <v>2.2000000000000002</v>
      </c>
      <c r="P438" s="162">
        <v>200</v>
      </c>
      <c r="Q438" s="162">
        <v>50</v>
      </c>
      <c r="R438" s="162">
        <v>170</v>
      </c>
      <c r="S438" s="162">
        <v>60</v>
      </c>
      <c r="T438" s="20">
        <f t="shared" ref="T438" si="408">(R438+S438)/100</f>
        <v>2.2999999999999998</v>
      </c>
      <c r="U438" s="71">
        <f t="shared" ref="U438" si="409">L438*M438*$E$3</f>
        <v>1808.94</v>
      </c>
      <c r="V438" s="71">
        <f t="shared" ref="V438" si="410">L438*N438*$E$4</f>
        <v>837.13499999999999</v>
      </c>
      <c r="W438" s="71">
        <f t="shared" ref="W438" si="411">O438*$E$5*L438</f>
        <v>511.07100000000003</v>
      </c>
      <c r="X438" s="71">
        <f t="shared" ref="X438" si="412">P438*$E$6</f>
        <v>1836.1000000000001</v>
      </c>
      <c r="Y438" s="71">
        <f t="shared" ref="Y438" si="413">Q438*$E$9</f>
        <v>774.28499999999997</v>
      </c>
      <c r="Z438" s="71">
        <f t="shared" ref="Z438" si="414">R438*$E$7</f>
        <v>1447.873</v>
      </c>
      <c r="AA438" s="71">
        <f t="shared" ref="AA438" si="415">S438*$E$8</f>
        <v>929.14199999999994</v>
      </c>
      <c r="AB438" s="71">
        <f t="shared" ref="AB438" si="416">SUM(U438:AA438)</f>
        <v>8144.5460000000003</v>
      </c>
    </row>
    <row r="439" spans="1:28" x14ac:dyDescent="0.2">
      <c r="A439" s="25">
        <v>380</v>
      </c>
      <c r="B439" s="162"/>
      <c r="C439" s="163"/>
      <c r="D439" s="138">
        <v>4302460014</v>
      </c>
      <c r="E439" s="69" t="s">
        <v>235</v>
      </c>
      <c r="F439" s="139">
        <f t="shared" si="387"/>
        <v>8144.5460000000003</v>
      </c>
      <c r="G439" s="18" t="s">
        <v>27</v>
      </c>
      <c r="H439" s="18">
        <v>32</v>
      </c>
      <c r="I439" s="18"/>
      <c r="J439" s="19">
        <v>4</v>
      </c>
      <c r="K439" s="66">
        <v>1</v>
      </c>
      <c r="L439" s="162">
        <v>150</v>
      </c>
      <c r="M439" s="162">
        <f t="shared" si="326"/>
        <v>146</v>
      </c>
      <c r="N439" s="162">
        <v>39</v>
      </c>
      <c r="O439" s="162">
        <v>2.2000000000000002</v>
      </c>
      <c r="P439" s="162">
        <v>200</v>
      </c>
      <c r="Q439" s="162">
        <v>50</v>
      </c>
      <c r="R439" s="162">
        <v>170</v>
      </c>
      <c r="S439" s="162">
        <v>60</v>
      </c>
      <c r="T439" s="20">
        <f t="shared" si="327"/>
        <v>2.2999999999999998</v>
      </c>
      <c r="U439" s="71">
        <f t="shared" si="328"/>
        <v>1808.94</v>
      </c>
      <c r="V439" s="71">
        <f t="shared" si="329"/>
        <v>837.13499999999999</v>
      </c>
      <c r="W439" s="71">
        <f t="shared" si="330"/>
        <v>511.07100000000003</v>
      </c>
      <c r="X439" s="71">
        <f t="shared" si="331"/>
        <v>1836.1000000000001</v>
      </c>
      <c r="Y439" s="71">
        <f t="shared" si="332"/>
        <v>774.28499999999997</v>
      </c>
      <c r="Z439" s="71">
        <f t="shared" si="333"/>
        <v>1447.873</v>
      </c>
      <c r="AA439" s="71">
        <f t="shared" si="334"/>
        <v>929.14199999999994</v>
      </c>
      <c r="AB439" s="71">
        <f t="shared" si="346"/>
        <v>8144.5460000000003</v>
      </c>
    </row>
    <row r="440" spans="1:28" x14ac:dyDescent="0.2">
      <c r="A440" s="25">
        <v>381</v>
      </c>
      <c r="B440" s="162"/>
      <c r="C440" s="163"/>
      <c r="D440" s="138">
        <v>4302430010</v>
      </c>
      <c r="E440" s="69" t="s">
        <v>451</v>
      </c>
      <c r="F440" s="139">
        <f t="shared" si="387"/>
        <v>8144.5460000000003</v>
      </c>
      <c r="G440" s="18" t="s">
        <v>362</v>
      </c>
      <c r="H440" s="18">
        <v>30</v>
      </c>
      <c r="I440" s="18"/>
      <c r="J440" s="19">
        <v>7</v>
      </c>
      <c r="K440" s="66">
        <v>1</v>
      </c>
      <c r="L440" s="162">
        <v>150</v>
      </c>
      <c r="M440" s="162">
        <f t="shared" si="326"/>
        <v>146</v>
      </c>
      <c r="N440" s="162">
        <v>39</v>
      </c>
      <c r="O440" s="162">
        <v>2.2000000000000002</v>
      </c>
      <c r="P440" s="162">
        <v>200</v>
      </c>
      <c r="Q440" s="162">
        <v>50</v>
      </c>
      <c r="R440" s="162">
        <v>170</v>
      </c>
      <c r="S440" s="162">
        <v>60</v>
      </c>
      <c r="T440" s="20">
        <f t="shared" si="327"/>
        <v>2.2999999999999998</v>
      </c>
      <c r="U440" s="71">
        <f t="shared" si="328"/>
        <v>1808.94</v>
      </c>
      <c r="V440" s="71">
        <f t="shared" si="329"/>
        <v>837.13499999999999</v>
      </c>
      <c r="W440" s="71">
        <f t="shared" si="330"/>
        <v>511.07100000000003</v>
      </c>
      <c r="X440" s="71">
        <f t="shared" si="331"/>
        <v>1836.1000000000001</v>
      </c>
      <c r="Y440" s="71">
        <f t="shared" si="332"/>
        <v>774.28499999999997</v>
      </c>
      <c r="Z440" s="71">
        <f t="shared" si="333"/>
        <v>1447.873</v>
      </c>
      <c r="AA440" s="71">
        <f t="shared" si="334"/>
        <v>929.14199999999994</v>
      </c>
      <c r="AB440" s="71">
        <f t="shared" si="346"/>
        <v>8144.5460000000003</v>
      </c>
    </row>
    <row r="441" spans="1:28" x14ac:dyDescent="0.2">
      <c r="A441" s="25">
        <v>382</v>
      </c>
      <c r="B441" s="162"/>
      <c r="C441" s="163"/>
      <c r="D441" s="138">
        <v>4302410010</v>
      </c>
      <c r="E441" s="69" t="s">
        <v>424</v>
      </c>
      <c r="F441" s="139">
        <f t="shared" si="387"/>
        <v>8144.5460000000003</v>
      </c>
      <c r="G441" s="18" t="s">
        <v>362</v>
      </c>
      <c r="H441" s="18">
        <v>30</v>
      </c>
      <c r="I441" s="18"/>
      <c r="J441" s="19">
        <v>7</v>
      </c>
      <c r="K441" s="66">
        <v>1</v>
      </c>
      <c r="L441" s="162">
        <v>150</v>
      </c>
      <c r="M441" s="162">
        <f t="shared" si="326"/>
        <v>146</v>
      </c>
      <c r="N441" s="162">
        <v>39</v>
      </c>
      <c r="O441" s="162">
        <v>2.2000000000000002</v>
      </c>
      <c r="P441" s="162">
        <v>200</v>
      </c>
      <c r="Q441" s="162">
        <v>50</v>
      </c>
      <c r="R441" s="162">
        <v>170</v>
      </c>
      <c r="S441" s="162">
        <v>60</v>
      </c>
      <c r="T441" s="20">
        <f t="shared" si="327"/>
        <v>2.2999999999999998</v>
      </c>
      <c r="U441" s="71">
        <f t="shared" si="328"/>
        <v>1808.94</v>
      </c>
      <c r="V441" s="71">
        <f t="shared" si="329"/>
        <v>837.13499999999999</v>
      </c>
      <c r="W441" s="71">
        <f t="shared" si="330"/>
        <v>511.07100000000003</v>
      </c>
      <c r="X441" s="71">
        <f t="shared" si="331"/>
        <v>1836.1000000000001</v>
      </c>
      <c r="Y441" s="71">
        <f t="shared" si="332"/>
        <v>774.28499999999997</v>
      </c>
      <c r="Z441" s="71">
        <f t="shared" si="333"/>
        <v>1447.873</v>
      </c>
      <c r="AA441" s="71">
        <f t="shared" si="334"/>
        <v>929.14199999999994</v>
      </c>
      <c r="AB441" s="71">
        <f t="shared" si="346"/>
        <v>8144.5460000000003</v>
      </c>
    </row>
    <row r="442" spans="1:28" x14ac:dyDescent="0.2">
      <c r="A442" s="25">
        <v>383</v>
      </c>
      <c r="B442" s="162"/>
      <c r="C442" s="163"/>
      <c r="D442" s="138">
        <v>4302416010</v>
      </c>
      <c r="E442" s="69" t="s">
        <v>514</v>
      </c>
      <c r="F442" s="139">
        <f t="shared" si="387"/>
        <v>8144.5460000000003</v>
      </c>
      <c r="G442" s="18" t="s">
        <v>362</v>
      </c>
      <c r="H442" s="18">
        <v>30</v>
      </c>
      <c r="I442" s="18"/>
      <c r="J442" s="19">
        <v>7</v>
      </c>
      <c r="K442" s="66">
        <v>1</v>
      </c>
      <c r="L442" s="162">
        <v>150</v>
      </c>
      <c r="M442" s="162">
        <f t="shared" si="326"/>
        <v>146</v>
      </c>
      <c r="N442" s="162">
        <v>39</v>
      </c>
      <c r="O442" s="162">
        <v>2.2000000000000002</v>
      </c>
      <c r="P442" s="162">
        <v>200</v>
      </c>
      <c r="Q442" s="162">
        <v>50</v>
      </c>
      <c r="R442" s="162">
        <v>170</v>
      </c>
      <c r="S442" s="162">
        <v>60</v>
      </c>
      <c r="T442" s="20">
        <f t="shared" ref="T442" si="417">(R442+S442)/100</f>
        <v>2.2999999999999998</v>
      </c>
      <c r="U442" s="71">
        <f t="shared" ref="U442" si="418">L442*M442*$E$3</f>
        <v>1808.94</v>
      </c>
      <c r="V442" s="71">
        <f t="shared" ref="V442" si="419">L442*N442*$E$4</f>
        <v>837.13499999999999</v>
      </c>
      <c r="W442" s="71">
        <f t="shared" ref="W442" si="420">O442*$E$5*L442</f>
        <v>511.07100000000003</v>
      </c>
      <c r="X442" s="71">
        <f t="shared" ref="X442" si="421">P442*$E$6</f>
        <v>1836.1000000000001</v>
      </c>
      <c r="Y442" s="71">
        <f t="shared" ref="Y442" si="422">Q442*$E$9</f>
        <v>774.28499999999997</v>
      </c>
      <c r="Z442" s="71">
        <f t="shared" ref="Z442" si="423">R442*$E$7</f>
        <v>1447.873</v>
      </c>
      <c r="AA442" s="71">
        <f t="shared" ref="AA442" si="424">S442*$E$8</f>
        <v>929.14199999999994</v>
      </c>
      <c r="AB442" s="71">
        <f t="shared" ref="AB442" si="425">SUM(U442:AA442)</f>
        <v>8144.5460000000003</v>
      </c>
    </row>
    <row r="443" spans="1:28" x14ac:dyDescent="0.2">
      <c r="A443" s="25">
        <v>384</v>
      </c>
      <c r="B443" s="162"/>
      <c r="C443" s="163"/>
      <c r="D443" s="138">
        <v>4302420010</v>
      </c>
      <c r="E443" s="69" t="s">
        <v>348</v>
      </c>
      <c r="F443" s="139">
        <f t="shared" si="387"/>
        <v>8144.5460000000003</v>
      </c>
      <c r="G443" s="18" t="s">
        <v>362</v>
      </c>
      <c r="H443" s="18">
        <v>30</v>
      </c>
      <c r="I443" s="18"/>
      <c r="J443" s="19">
        <v>7</v>
      </c>
      <c r="K443" s="66">
        <v>1</v>
      </c>
      <c r="L443" s="162">
        <v>150</v>
      </c>
      <c r="M443" s="162">
        <f t="shared" si="326"/>
        <v>146</v>
      </c>
      <c r="N443" s="162">
        <v>39</v>
      </c>
      <c r="O443" s="162">
        <v>2.2000000000000002</v>
      </c>
      <c r="P443" s="162">
        <v>200</v>
      </c>
      <c r="Q443" s="162">
        <v>50</v>
      </c>
      <c r="R443" s="162">
        <v>170</v>
      </c>
      <c r="S443" s="162">
        <v>60</v>
      </c>
      <c r="T443" s="20">
        <f t="shared" si="327"/>
        <v>2.2999999999999998</v>
      </c>
      <c r="U443" s="71">
        <f t="shared" si="328"/>
        <v>1808.94</v>
      </c>
      <c r="V443" s="71">
        <f t="shared" si="329"/>
        <v>837.13499999999999</v>
      </c>
      <c r="W443" s="71">
        <f t="shared" si="330"/>
        <v>511.07100000000003</v>
      </c>
      <c r="X443" s="71">
        <f t="shared" si="331"/>
        <v>1836.1000000000001</v>
      </c>
      <c r="Y443" s="71">
        <f t="shared" si="332"/>
        <v>774.28499999999997</v>
      </c>
      <c r="Z443" s="71">
        <f t="shared" si="333"/>
        <v>1447.873</v>
      </c>
      <c r="AA443" s="71">
        <f t="shared" si="334"/>
        <v>929.14199999999994</v>
      </c>
      <c r="AB443" s="71">
        <f t="shared" si="346"/>
        <v>8144.5460000000003</v>
      </c>
    </row>
    <row r="444" spans="1:28" x14ac:dyDescent="0.2">
      <c r="A444" s="25">
        <v>385</v>
      </c>
      <c r="B444" s="162"/>
      <c r="C444" s="163"/>
      <c r="D444" s="138">
        <v>4302440010</v>
      </c>
      <c r="E444" s="69" t="s">
        <v>428</v>
      </c>
      <c r="F444" s="139">
        <f t="shared" si="387"/>
        <v>8144.5460000000003</v>
      </c>
      <c r="G444" s="18" t="s">
        <v>362</v>
      </c>
      <c r="H444" s="18">
        <v>30</v>
      </c>
      <c r="I444" s="18"/>
      <c r="J444" s="19">
        <v>7</v>
      </c>
      <c r="K444" s="66">
        <v>1</v>
      </c>
      <c r="L444" s="162">
        <v>150</v>
      </c>
      <c r="M444" s="162">
        <f t="shared" si="326"/>
        <v>146</v>
      </c>
      <c r="N444" s="162">
        <v>39</v>
      </c>
      <c r="O444" s="162">
        <v>2.2000000000000002</v>
      </c>
      <c r="P444" s="162">
        <v>200</v>
      </c>
      <c r="Q444" s="162">
        <v>50</v>
      </c>
      <c r="R444" s="162">
        <v>170</v>
      </c>
      <c r="S444" s="162">
        <v>60</v>
      </c>
      <c r="T444" s="20">
        <f t="shared" si="327"/>
        <v>2.2999999999999998</v>
      </c>
      <c r="U444" s="71">
        <f t="shared" si="328"/>
        <v>1808.94</v>
      </c>
      <c r="V444" s="71">
        <f t="shared" si="329"/>
        <v>837.13499999999999</v>
      </c>
      <c r="W444" s="71">
        <f t="shared" si="330"/>
        <v>511.07100000000003</v>
      </c>
      <c r="X444" s="71">
        <f t="shared" si="331"/>
        <v>1836.1000000000001</v>
      </c>
      <c r="Y444" s="71">
        <f t="shared" si="332"/>
        <v>774.28499999999997</v>
      </c>
      <c r="Z444" s="71">
        <f t="shared" si="333"/>
        <v>1447.873</v>
      </c>
      <c r="AA444" s="71">
        <f t="shared" si="334"/>
        <v>929.14199999999994</v>
      </c>
      <c r="AB444" s="71">
        <f t="shared" si="346"/>
        <v>8144.5460000000003</v>
      </c>
    </row>
    <row r="445" spans="1:28" x14ac:dyDescent="0.2">
      <c r="A445" s="25">
        <v>386</v>
      </c>
      <c r="B445" s="162"/>
      <c r="C445" s="163"/>
      <c r="D445" s="138">
        <v>4302510010</v>
      </c>
      <c r="E445" s="69" t="s">
        <v>428</v>
      </c>
      <c r="F445" s="139">
        <f t="shared" ref="F445" si="426">AB445</f>
        <v>8144.5460000000003</v>
      </c>
      <c r="G445" s="18" t="s">
        <v>362</v>
      </c>
      <c r="H445" s="18">
        <v>30</v>
      </c>
      <c r="I445" s="18"/>
      <c r="J445" s="19">
        <v>7</v>
      </c>
      <c r="K445" s="66">
        <v>1</v>
      </c>
      <c r="L445" s="162">
        <v>150</v>
      </c>
      <c r="M445" s="162">
        <f t="shared" si="326"/>
        <v>146</v>
      </c>
      <c r="N445" s="162">
        <v>39</v>
      </c>
      <c r="O445" s="162">
        <v>2.2000000000000002</v>
      </c>
      <c r="P445" s="162">
        <v>200</v>
      </c>
      <c r="Q445" s="162">
        <v>50</v>
      </c>
      <c r="R445" s="162">
        <v>170</v>
      </c>
      <c r="S445" s="162">
        <v>60</v>
      </c>
      <c r="T445" s="20">
        <f t="shared" ref="T445" si="427">(R445+S445)/100</f>
        <v>2.2999999999999998</v>
      </c>
      <c r="U445" s="71">
        <f t="shared" ref="U445" si="428">L445*M445*$E$3</f>
        <v>1808.94</v>
      </c>
      <c r="V445" s="71">
        <f t="shared" ref="V445" si="429">L445*N445*$E$4</f>
        <v>837.13499999999999</v>
      </c>
      <c r="W445" s="71">
        <f t="shared" ref="W445" si="430">O445*$E$5*L445</f>
        <v>511.07100000000003</v>
      </c>
      <c r="X445" s="71">
        <f t="shared" ref="X445" si="431">P445*$E$6</f>
        <v>1836.1000000000001</v>
      </c>
      <c r="Y445" s="71">
        <f t="shared" ref="Y445" si="432">Q445*$E$9</f>
        <v>774.28499999999997</v>
      </c>
      <c r="Z445" s="71">
        <f t="shared" ref="Z445" si="433">R445*$E$7</f>
        <v>1447.873</v>
      </c>
      <c r="AA445" s="71">
        <f t="shared" ref="AA445" si="434">S445*$E$8</f>
        <v>929.14199999999994</v>
      </c>
      <c r="AB445" s="71">
        <f t="shared" ref="AB445" si="435">SUM(U445:AA445)</f>
        <v>8144.5460000000003</v>
      </c>
    </row>
    <row r="446" spans="1:28" x14ac:dyDescent="0.2">
      <c r="A446" s="25">
        <v>387</v>
      </c>
      <c r="B446" s="162"/>
      <c r="C446" s="163"/>
      <c r="D446" s="138">
        <v>4301050010</v>
      </c>
      <c r="E446" s="69" t="s">
        <v>347</v>
      </c>
      <c r="F446" s="139">
        <f t="shared" si="387"/>
        <v>8144.5460000000003</v>
      </c>
      <c r="G446" s="18" t="s">
        <v>362</v>
      </c>
      <c r="H446" s="18">
        <v>30</v>
      </c>
      <c r="I446" s="18"/>
      <c r="J446" s="19">
        <v>7</v>
      </c>
      <c r="K446" s="66">
        <v>1</v>
      </c>
      <c r="L446" s="162">
        <v>150</v>
      </c>
      <c r="M446" s="162">
        <f t="shared" si="326"/>
        <v>146</v>
      </c>
      <c r="N446" s="162">
        <v>39</v>
      </c>
      <c r="O446" s="162">
        <v>2.2000000000000002</v>
      </c>
      <c r="P446" s="162">
        <v>200</v>
      </c>
      <c r="Q446" s="162">
        <v>50</v>
      </c>
      <c r="R446" s="162">
        <v>170</v>
      </c>
      <c r="S446" s="162">
        <v>60</v>
      </c>
      <c r="T446" s="20">
        <f t="shared" si="327"/>
        <v>2.2999999999999998</v>
      </c>
      <c r="U446" s="71">
        <f t="shared" si="328"/>
        <v>1808.94</v>
      </c>
      <c r="V446" s="71">
        <f t="shared" si="329"/>
        <v>837.13499999999999</v>
      </c>
      <c r="W446" s="71">
        <f t="shared" si="330"/>
        <v>511.07100000000003</v>
      </c>
      <c r="X446" s="71">
        <f t="shared" si="331"/>
        <v>1836.1000000000001</v>
      </c>
      <c r="Y446" s="71">
        <f t="shared" si="332"/>
        <v>774.28499999999997</v>
      </c>
      <c r="Z446" s="71">
        <f t="shared" si="333"/>
        <v>1447.873</v>
      </c>
      <c r="AA446" s="71">
        <f t="shared" si="334"/>
        <v>929.14199999999994</v>
      </c>
      <c r="AB446" s="71">
        <f t="shared" si="346"/>
        <v>8144.5460000000003</v>
      </c>
    </row>
    <row r="447" spans="1:28" x14ac:dyDescent="0.2">
      <c r="A447" s="25">
        <v>388</v>
      </c>
      <c r="B447" s="162"/>
      <c r="C447" s="163"/>
      <c r="D447" s="138">
        <v>4301060010</v>
      </c>
      <c r="E447" s="69" t="s">
        <v>510</v>
      </c>
      <c r="F447" s="139">
        <f t="shared" ref="F447" si="436">AB447</f>
        <v>8144.5460000000003</v>
      </c>
      <c r="G447" s="18" t="s">
        <v>7</v>
      </c>
      <c r="H447" s="18">
        <v>32</v>
      </c>
      <c r="I447" s="18"/>
      <c r="J447" s="19">
        <v>3</v>
      </c>
      <c r="K447" s="66">
        <v>1</v>
      </c>
      <c r="L447" s="162">
        <v>150</v>
      </c>
      <c r="M447" s="162">
        <f t="shared" si="326"/>
        <v>146</v>
      </c>
      <c r="N447" s="162">
        <v>39</v>
      </c>
      <c r="O447" s="162">
        <v>2.2000000000000002</v>
      </c>
      <c r="P447" s="162">
        <v>200</v>
      </c>
      <c r="Q447" s="162">
        <v>50</v>
      </c>
      <c r="R447" s="162">
        <v>170</v>
      </c>
      <c r="S447" s="162">
        <v>60</v>
      </c>
      <c r="T447" s="20">
        <f t="shared" ref="T447" si="437">(R447+S447)/100</f>
        <v>2.2999999999999998</v>
      </c>
      <c r="U447" s="71">
        <f t="shared" ref="U447" si="438">L447*M447*$E$3</f>
        <v>1808.94</v>
      </c>
      <c r="V447" s="71">
        <f t="shared" ref="V447" si="439">L447*N447*$E$4</f>
        <v>837.13499999999999</v>
      </c>
      <c r="W447" s="71">
        <f t="shared" ref="W447" si="440">O447*$E$5*L447</f>
        <v>511.07100000000003</v>
      </c>
      <c r="X447" s="71">
        <f t="shared" ref="X447" si="441">P447*$E$6</f>
        <v>1836.1000000000001</v>
      </c>
      <c r="Y447" s="71">
        <f t="shared" ref="Y447" si="442">Q447*$E$9</f>
        <v>774.28499999999997</v>
      </c>
      <c r="Z447" s="71">
        <f t="shared" ref="Z447" si="443">R447*$E$7</f>
        <v>1447.873</v>
      </c>
      <c r="AA447" s="71">
        <f t="shared" ref="AA447" si="444">S447*$E$8</f>
        <v>929.14199999999994</v>
      </c>
      <c r="AB447" s="71">
        <f t="shared" ref="AB447" si="445">SUM(U447:AA447)</f>
        <v>8144.5460000000003</v>
      </c>
    </row>
    <row r="448" spans="1:28" x14ac:dyDescent="0.2">
      <c r="A448" s="25">
        <v>389</v>
      </c>
      <c r="B448" s="162"/>
      <c r="C448" s="163"/>
      <c r="D448" s="138">
        <v>6101340010</v>
      </c>
      <c r="E448" s="18" t="s">
        <v>355</v>
      </c>
      <c r="F448" s="29">
        <f t="shared" si="387"/>
        <v>6704.3899999999994</v>
      </c>
      <c r="G448" s="18" t="s">
        <v>7</v>
      </c>
      <c r="H448" s="18">
        <v>32</v>
      </c>
      <c r="I448" s="18"/>
      <c r="J448" s="19">
        <v>3</v>
      </c>
      <c r="K448" s="66">
        <v>1</v>
      </c>
      <c r="L448" s="162">
        <v>150</v>
      </c>
      <c r="M448" s="162">
        <f t="shared" si="326"/>
        <v>146</v>
      </c>
      <c r="N448" s="162">
        <v>39</v>
      </c>
      <c r="O448" s="162">
        <v>2.2000000000000002</v>
      </c>
      <c r="P448" s="162">
        <v>200</v>
      </c>
      <c r="Q448" s="162">
        <v>50</v>
      </c>
      <c r="R448" s="162">
        <v>110</v>
      </c>
      <c r="S448" s="162"/>
      <c r="T448" s="20">
        <f t="shared" si="327"/>
        <v>1.1000000000000001</v>
      </c>
      <c r="U448" s="71">
        <f t="shared" si="328"/>
        <v>1808.94</v>
      </c>
      <c r="V448" s="71">
        <f t="shared" si="329"/>
        <v>837.13499999999999</v>
      </c>
      <c r="W448" s="71">
        <f t="shared" si="330"/>
        <v>511.07100000000003</v>
      </c>
      <c r="X448" s="71">
        <f t="shared" si="331"/>
        <v>1836.1000000000001</v>
      </c>
      <c r="Y448" s="71">
        <f t="shared" si="332"/>
        <v>774.28499999999997</v>
      </c>
      <c r="Z448" s="71">
        <f t="shared" si="333"/>
        <v>936.85899999999992</v>
      </c>
      <c r="AA448" s="71">
        <f t="shared" si="334"/>
        <v>0</v>
      </c>
      <c r="AB448" s="71">
        <f t="shared" si="346"/>
        <v>6704.3899999999994</v>
      </c>
    </row>
    <row r="449" spans="1:28" x14ac:dyDescent="0.2">
      <c r="A449" s="25">
        <v>390</v>
      </c>
      <c r="B449" s="162"/>
      <c r="C449" s="163"/>
      <c r="D449" s="138">
        <v>6101330014</v>
      </c>
      <c r="E449" s="18" t="s">
        <v>499</v>
      </c>
      <c r="F449" s="29">
        <f t="shared" ref="F449" si="446">AB449</f>
        <v>6704.3899999999994</v>
      </c>
      <c r="G449" s="18" t="s">
        <v>27</v>
      </c>
      <c r="H449" s="18">
        <v>32</v>
      </c>
      <c r="I449" s="18"/>
      <c r="J449" s="19">
        <v>3</v>
      </c>
      <c r="K449" s="66">
        <v>1</v>
      </c>
      <c r="L449" s="162">
        <v>150</v>
      </c>
      <c r="M449" s="162">
        <f t="shared" si="326"/>
        <v>146</v>
      </c>
      <c r="N449" s="162">
        <v>39</v>
      </c>
      <c r="O449" s="162">
        <v>2.2000000000000002</v>
      </c>
      <c r="P449" s="162">
        <v>200</v>
      </c>
      <c r="Q449" s="162">
        <v>50</v>
      </c>
      <c r="R449" s="162">
        <v>110</v>
      </c>
      <c r="S449" s="162"/>
      <c r="T449" s="20">
        <f t="shared" ref="T449" si="447">(R449+S449)/100</f>
        <v>1.1000000000000001</v>
      </c>
      <c r="U449" s="71">
        <f t="shared" ref="U449" si="448">L449*M449*$E$3</f>
        <v>1808.94</v>
      </c>
      <c r="V449" s="71">
        <f t="shared" ref="V449" si="449">L449*N449*$E$4</f>
        <v>837.13499999999999</v>
      </c>
      <c r="W449" s="71">
        <f t="shared" ref="W449" si="450">O449*$E$5*L449</f>
        <v>511.07100000000003</v>
      </c>
      <c r="X449" s="71">
        <f t="shared" ref="X449" si="451">P449*$E$6</f>
        <v>1836.1000000000001</v>
      </c>
      <c r="Y449" s="71">
        <f t="shared" ref="Y449" si="452">Q449*$E$9</f>
        <v>774.28499999999997</v>
      </c>
      <c r="Z449" s="71">
        <f t="shared" ref="Z449" si="453">R449*$E$7</f>
        <v>936.85899999999992</v>
      </c>
      <c r="AA449" s="71">
        <f t="shared" ref="AA449" si="454">S449*$E$8</f>
        <v>0</v>
      </c>
      <c r="AB449" s="71">
        <f t="shared" ref="AB449" si="455">SUM(U449:AA449)</f>
        <v>6704.3899999999994</v>
      </c>
    </row>
    <row r="450" spans="1:28" x14ac:dyDescent="0.2">
      <c r="A450" s="25">
        <v>391</v>
      </c>
      <c r="B450" s="162"/>
      <c r="C450" s="163"/>
      <c r="D450" s="138">
        <v>4401100010</v>
      </c>
      <c r="E450" s="18" t="s">
        <v>356</v>
      </c>
      <c r="F450" s="29">
        <f t="shared" si="387"/>
        <v>6704.3899999999994</v>
      </c>
      <c r="G450" s="18" t="s">
        <v>7</v>
      </c>
      <c r="H450" s="18">
        <v>32</v>
      </c>
      <c r="I450" s="18"/>
      <c r="J450" s="19">
        <v>3</v>
      </c>
      <c r="K450" s="66">
        <v>1</v>
      </c>
      <c r="L450" s="162">
        <v>150</v>
      </c>
      <c r="M450" s="162">
        <f t="shared" si="326"/>
        <v>146</v>
      </c>
      <c r="N450" s="162">
        <v>39</v>
      </c>
      <c r="O450" s="162">
        <v>2.2000000000000002</v>
      </c>
      <c r="P450" s="162">
        <v>200</v>
      </c>
      <c r="Q450" s="162">
        <v>50</v>
      </c>
      <c r="R450" s="162">
        <v>110</v>
      </c>
      <c r="S450" s="162"/>
      <c r="T450" s="20">
        <f t="shared" si="327"/>
        <v>1.1000000000000001</v>
      </c>
      <c r="U450" s="71">
        <f t="shared" si="328"/>
        <v>1808.94</v>
      </c>
      <c r="V450" s="71">
        <f t="shared" si="329"/>
        <v>837.13499999999999</v>
      </c>
      <c r="W450" s="71">
        <f t="shared" si="330"/>
        <v>511.07100000000003</v>
      </c>
      <c r="X450" s="71">
        <f t="shared" si="331"/>
        <v>1836.1000000000001</v>
      </c>
      <c r="Y450" s="71">
        <f t="shared" si="332"/>
        <v>774.28499999999997</v>
      </c>
      <c r="Z450" s="71">
        <f t="shared" si="333"/>
        <v>936.85899999999992</v>
      </c>
      <c r="AA450" s="71">
        <f t="shared" si="334"/>
        <v>0</v>
      </c>
      <c r="AB450" s="71">
        <f t="shared" si="346"/>
        <v>6704.3899999999994</v>
      </c>
    </row>
    <row r="451" spans="1:28" x14ac:dyDescent="0.2">
      <c r="A451" s="25">
        <v>392</v>
      </c>
      <c r="B451" s="162"/>
      <c r="C451" s="163"/>
      <c r="D451" s="138">
        <v>4501110010</v>
      </c>
      <c r="E451" s="69" t="s">
        <v>344</v>
      </c>
      <c r="F451" s="139">
        <f t="shared" si="387"/>
        <v>8144.5460000000003</v>
      </c>
      <c r="G451" s="18" t="s">
        <v>7</v>
      </c>
      <c r="H451" s="18">
        <v>32</v>
      </c>
      <c r="I451" s="18"/>
      <c r="J451" s="19">
        <v>3</v>
      </c>
      <c r="K451" s="66">
        <v>1</v>
      </c>
      <c r="L451" s="162">
        <v>150</v>
      </c>
      <c r="M451" s="162">
        <f t="shared" si="326"/>
        <v>146</v>
      </c>
      <c r="N451" s="162">
        <v>39</v>
      </c>
      <c r="O451" s="162">
        <v>2.2000000000000002</v>
      </c>
      <c r="P451" s="162">
        <v>200</v>
      </c>
      <c r="Q451" s="162">
        <v>50</v>
      </c>
      <c r="R451" s="162">
        <v>170</v>
      </c>
      <c r="S451" s="162">
        <v>60</v>
      </c>
      <c r="T451" s="20">
        <f t="shared" si="327"/>
        <v>2.2999999999999998</v>
      </c>
      <c r="U451" s="71">
        <f t="shared" si="328"/>
        <v>1808.94</v>
      </c>
      <c r="V451" s="71">
        <f t="shared" si="329"/>
        <v>837.13499999999999</v>
      </c>
      <c r="W451" s="71">
        <f t="shared" si="330"/>
        <v>511.07100000000003</v>
      </c>
      <c r="X451" s="71">
        <f t="shared" si="331"/>
        <v>1836.1000000000001</v>
      </c>
      <c r="Y451" s="71">
        <f t="shared" si="332"/>
        <v>774.28499999999997</v>
      </c>
      <c r="Z451" s="71">
        <f t="shared" si="333"/>
        <v>1447.873</v>
      </c>
      <c r="AA451" s="71">
        <f t="shared" si="334"/>
        <v>929.14199999999994</v>
      </c>
      <c r="AB451" s="71">
        <f t="shared" si="346"/>
        <v>8144.5460000000003</v>
      </c>
    </row>
    <row r="452" spans="1:28" x14ac:dyDescent="0.2">
      <c r="A452" s="25">
        <v>393</v>
      </c>
      <c r="B452" s="162"/>
      <c r="C452" s="163"/>
      <c r="D452" s="138">
        <v>4501120014</v>
      </c>
      <c r="E452" s="69" t="s">
        <v>382</v>
      </c>
      <c r="F452" s="139">
        <f t="shared" si="387"/>
        <v>8144.5460000000003</v>
      </c>
      <c r="G452" s="18" t="s">
        <v>27</v>
      </c>
      <c r="H452" s="18">
        <v>32</v>
      </c>
      <c r="I452" s="18"/>
      <c r="J452" s="19">
        <v>4</v>
      </c>
      <c r="K452" s="66"/>
      <c r="L452" s="162">
        <v>150</v>
      </c>
      <c r="M452" s="162">
        <f t="shared" si="326"/>
        <v>146</v>
      </c>
      <c r="N452" s="162">
        <v>39</v>
      </c>
      <c r="O452" s="162">
        <v>2.2000000000000002</v>
      </c>
      <c r="P452" s="162">
        <v>200</v>
      </c>
      <c r="Q452" s="162">
        <v>50</v>
      </c>
      <c r="R452" s="162">
        <v>170</v>
      </c>
      <c r="S452" s="162">
        <v>60</v>
      </c>
      <c r="T452" s="20">
        <f t="shared" si="327"/>
        <v>2.2999999999999998</v>
      </c>
      <c r="U452" s="71">
        <f t="shared" si="328"/>
        <v>1808.94</v>
      </c>
      <c r="V452" s="71">
        <f t="shared" si="329"/>
        <v>837.13499999999999</v>
      </c>
      <c r="W452" s="71">
        <f t="shared" si="330"/>
        <v>511.07100000000003</v>
      </c>
      <c r="X452" s="71">
        <f t="shared" si="331"/>
        <v>1836.1000000000001</v>
      </c>
      <c r="Y452" s="71">
        <f t="shared" si="332"/>
        <v>774.28499999999997</v>
      </c>
      <c r="Z452" s="71">
        <f t="shared" si="333"/>
        <v>1447.873</v>
      </c>
      <c r="AA452" s="71">
        <f t="shared" si="334"/>
        <v>929.14199999999994</v>
      </c>
      <c r="AB452" s="71">
        <f t="shared" si="346"/>
        <v>8144.5460000000003</v>
      </c>
    </row>
    <row r="453" spans="1:28" x14ac:dyDescent="0.2">
      <c r="A453" s="25">
        <v>394</v>
      </c>
      <c r="B453" s="162"/>
      <c r="C453" s="163"/>
      <c r="D453" s="138">
        <v>4501100010</v>
      </c>
      <c r="E453" s="69" t="s">
        <v>351</v>
      </c>
      <c r="F453" s="139">
        <f t="shared" si="387"/>
        <v>8144.5460000000003</v>
      </c>
      <c r="G453" s="18" t="s">
        <v>362</v>
      </c>
      <c r="H453" s="18">
        <v>30</v>
      </c>
      <c r="I453" s="18"/>
      <c r="J453" s="19">
        <v>2</v>
      </c>
      <c r="K453" s="66">
        <v>1</v>
      </c>
      <c r="L453" s="162">
        <v>150</v>
      </c>
      <c r="M453" s="162">
        <f t="shared" si="326"/>
        <v>146</v>
      </c>
      <c r="N453" s="162">
        <v>39</v>
      </c>
      <c r="O453" s="162">
        <v>2.2000000000000002</v>
      </c>
      <c r="P453" s="162">
        <v>200</v>
      </c>
      <c r="Q453" s="162">
        <v>50</v>
      </c>
      <c r="R453" s="162">
        <v>170</v>
      </c>
      <c r="S453" s="162">
        <v>60</v>
      </c>
      <c r="T453" s="20">
        <f t="shared" si="327"/>
        <v>2.2999999999999998</v>
      </c>
      <c r="U453" s="71">
        <f t="shared" si="328"/>
        <v>1808.94</v>
      </c>
      <c r="V453" s="71">
        <f t="shared" si="329"/>
        <v>837.13499999999999</v>
      </c>
      <c r="W453" s="71">
        <f t="shared" si="330"/>
        <v>511.07100000000003</v>
      </c>
      <c r="X453" s="71">
        <f t="shared" si="331"/>
        <v>1836.1000000000001</v>
      </c>
      <c r="Y453" s="71">
        <f t="shared" si="332"/>
        <v>774.28499999999997</v>
      </c>
      <c r="Z453" s="71">
        <f t="shared" si="333"/>
        <v>1447.873</v>
      </c>
      <c r="AA453" s="71">
        <f t="shared" si="334"/>
        <v>929.14199999999994</v>
      </c>
      <c r="AB453" s="71">
        <f t="shared" si="346"/>
        <v>8144.5460000000003</v>
      </c>
    </row>
    <row r="454" spans="1:28" x14ac:dyDescent="0.2">
      <c r="A454" s="25">
        <v>395</v>
      </c>
      <c r="B454" s="162"/>
      <c r="C454" s="163"/>
      <c r="D454" s="138">
        <v>4601300010</v>
      </c>
      <c r="E454" s="69" t="s">
        <v>286</v>
      </c>
      <c r="F454" s="139">
        <f t="shared" si="387"/>
        <v>7494.1559999999999</v>
      </c>
      <c r="G454" s="18" t="s">
        <v>362</v>
      </c>
      <c r="H454" s="18">
        <v>30</v>
      </c>
      <c r="I454" s="18"/>
      <c r="J454" s="19">
        <v>2</v>
      </c>
      <c r="K454" s="66">
        <v>1</v>
      </c>
      <c r="L454" s="162">
        <v>150</v>
      </c>
      <c r="M454" s="162">
        <f t="shared" si="326"/>
        <v>146</v>
      </c>
      <c r="N454" s="162">
        <v>39</v>
      </c>
      <c r="O454" s="162">
        <v>2.2000000000000002</v>
      </c>
      <c r="P454" s="162">
        <v>200</v>
      </c>
      <c r="Q454" s="162">
        <v>50</v>
      </c>
      <c r="R454" s="162">
        <v>130</v>
      </c>
      <c r="S454" s="162">
        <v>40</v>
      </c>
      <c r="T454" s="20">
        <f t="shared" si="327"/>
        <v>1.7</v>
      </c>
      <c r="U454" s="71">
        <f t="shared" si="328"/>
        <v>1808.94</v>
      </c>
      <c r="V454" s="71">
        <f t="shared" si="329"/>
        <v>837.13499999999999</v>
      </c>
      <c r="W454" s="71">
        <f t="shared" si="330"/>
        <v>511.07100000000003</v>
      </c>
      <c r="X454" s="71">
        <f t="shared" si="331"/>
        <v>1836.1000000000001</v>
      </c>
      <c r="Y454" s="71">
        <f t="shared" si="332"/>
        <v>774.28499999999997</v>
      </c>
      <c r="Z454" s="71">
        <f t="shared" si="333"/>
        <v>1107.1969999999999</v>
      </c>
      <c r="AA454" s="71">
        <f t="shared" si="334"/>
        <v>619.428</v>
      </c>
      <c r="AB454" s="71">
        <f t="shared" si="346"/>
        <v>7494.1559999999999</v>
      </c>
    </row>
    <row r="455" spans="1:28" x14ac:dyDescent="0.2">
      <c r="A455" s="25">
        <v>396</v>
      </c>
      <c r="B455" s="162"/>
      <c r="C455" s="163"/>
      <c r="D455" s="138">
        <v>4601320010</v>
      </c>
      <c r="E455" s="69" t="s">
        <v>343</v>
      </c>
      <c r="F455" s="139">
        <f t="shared" si="387"/>
        <v>7494.1559999999999</v>
      </c>
      <c r="G455" s="18" t="s">
        <v>7</v>
      </c>
      <c r="H455" s="18">
        <v>32</v>
      </c>
      <c r="I455" s="18"/>
      <c r="J455" s="19">
        <v>3</v>
      </c>
      <c r="K455" s="66">
        <v>1</v>
      </c>
      <c r="L455" s="162">
        <v>150</v>
      </c>
      <c r="M455" s="162">
        <f t="shared" si="326"/>
        <v>146</v>
      </c>
      <c r="N455" s="162">
        <v>39</v>
      </c>
      <c r="O455" s="162">
        <v>2.2000000000000002</v>
      </c>
      <c r="P455" s="162">
        <v>200</v>
      </c>
      <c r="Q455" s="162">
        <v>50</v>
      </c>
      <c r="R455" s="162">
        <v>130</v>
      </c>
      <c r="S455" s="162">
        <v>40</v>
      </c>
      <c r="T455" s="20">
        <f t="shared" si="327"/>
        <v>1.7</v>
      </c>
      <c r="U455" s="71">
        <f t="shared" si="328"/>
        <v>1808.94</v>
      </c>
      <c r="V455" s="71">
        <f t="shared" si="329"/>
        <v>837.13499999999999</v>
      </c>
      <c r="W455" s="71">
        <f t="shared" si="330"/>
        <v>511.07100000000003</v>
      </c>
      <c r="X455" s="71">
        <f t="shared" si="331"/>
        <v>1836.1000000000001</v>
      </c>
      <c r="Y455" s="71">
        <f t="shared" si="332"/>
        <v>774.28499999999997</v>
      </c>
      <c r="Z455" s="71">
        <f t="shared" si="333"/>
        <v>1107.1969999999999</v>
      </c>
      <c r="AA455" s="71">
        <f t="shared" si="334"/>
        <v>619.428</v>
      </c>
      <c r="AB455" s="71">
        <f t="shared" si="346"/>
        <v>7494.1559999999999</v>
      </c>
    </row>
    <row r="456" spans="1:28" x14ac:dyDescent="0.2">
      <c r="A456" s="25">
        <v>397</v>
      </c>
      <c r="B456" s="162"/>
      <c r="C456" s="163"/>
      <c r="D456" s="138">
        <v>4601326010</v>
      </c>
      <c r="E456" s="69" t="s">
        <v>520</v>
      </c>
      <c r="F456" s="139">
        <f t="shared" ref="F456" si="456">AB456</f>
        <v>7494.1559999999999</v>
      </c>
      <c r="G456" s="18" t="s">
        <v>7</v>
      </c>
      <c r="H456" s="18">
        <v>32</v>
      </c>
      <c r="I456" s="18"/>
      <c r="J456" s="19">
        <v>3</v>
      </c>
      <c r="K456" s="66">
        <v>1</v>
      </c>
      <c r="L456" s="162">
        <v>150</v>
      </c>
      <c r="M456" s="162">
        <f t="shared" si="326"/>
        <v>146</v>
      </c>
      <c r="N456" s="162">
        <v>39</v>
      </c>
      <c r="O456" s="162">
        <v>2.2000000000000002</v>
      </c>
      <c r="P456" s="162">
        <v>200</v>
      </c>
      <c r="Q456" s="162">
        <v>50</v>
      </c>
      <c r="R456" s="162">
        <v>130</v>
      </c>
      <c r="S456" s="162">
        <v>40</v>
      </c>
      <c r="T456" s="20">
        <f t="shared" ref="T456" si="457">(R456+S456)/100</f>
        <v>1.7</v>
      </c>
      <c r="U456" s="71">
        <f t="shared" ref="U456" si="458">L456*M456*$E$3</f>
        <v>1808.94</v>
      </c>
      <c r="V456" s="71">
        <f t="shared" ref="V456" si="459">L456*N456*$E$4</f>
        <v>837.13499999999999</v>
      </c>
      <c r="W456" s="71">
        <f t="shared" ref="W456" si="460">O456*$E$5*L456</f>
        <v>511.07100000000003</v>
      </c>
      <c r="X456" s="71">
        <f t="shared" ref="X456" si="461">P456*$E$6</f>
        <v>1836.1000000000001</v>
      </c>
      <c r="Y456" s="71">
        <f t="shared" ref="Y456" si="462">Q456*$E$9</f>
        <v>774.28499999999997</v>
      </c>
      <c r="Z456" s="71">
        <f t="shared" ref="Z456" si="463">R456*$E$7</f>
        <v>1107.1969999999999</v>
      </c>
      <c r="AA456" s="71">
        <f t="shared" ref="AA456" si="464">S456*$E$8</f>
        <v>619.428</v>
      </c>
      <c r="AB456" s="71">
        <f t="shared" ref="AB456" si="465">SUM(U456:AA456)</f>
        <v>7494.1559999999999</v>
      </c>
    </row>
    <row r="457" spans="1:28" x14ac:dyDescent="0.2">
      <c r="A457" s="25">
        <v>398</v>
      </c>
      <c r="B457" s="162"/>
      <c r="C457" s="163"/>
      <c r="D457" s="138">
        <v>4601340014</v>
      </c>
      <c r="E457" s="69" t="s">
        <v>455</v>
      </c>
      <c r="F457" s="139">
        <f t="shared" si="387"/>
        <v>7494.1559999999999</v>
      </c>
      <c r="G457" s="18" t="s">
        <v>27</v>
      </c>
      <c r="H457" s="18">
        <v>32</v>
      </c>
      <c r="I457" s="18"/>
      <c r="J457" s="19">
        <v>4</v>
      </c>
      <c r="K457" s="66">
        <v>1</v>
      </c>
      <c r="L457" s="162">
        <v>150</v>
      </c>
      <c r="M457" s="162">
        <f t="shared" si="326"/>
        <v>146</v>
      </c>
      <c r="N457" s="162">
        <v>39</v>
      </c>
      <c r="O457" s="162">
        <v>2.2000000000000002</v>
      </c>
      <c r="P457" s="162">
        <v>200</v>
      </c>
      <c r="Q457" s="162">
        <v>50</v>
      </c>
      <c r="R457" s="162">
        <v>130</v>
      </c>
      <c r="S457" s="162">
        <v>40</v>
      </c>
      <c r="T457" s="20">
        <f t="shared" si="327"/>
        <v>1.7</v>
      </c>
      <c r="U457" s="71">
        <f t="shared" si="328"/>
        <v>1808.94</v>
      </c>
      <c r="V457" s="71">
        <f t="shared" si="329"/>
        <v>837.13499999999999</v>
      </c>
      <c r="W457" s="71">
        <f t="shared" si="330"/>
        <v>511.07100000000003</v>
      </c>
      <c r="X457" s="71">
        <f t="shared" si="331"/>
        <v>1836.1000000000001</v>
      </c>
      <c r="Y457" s="71">
        <f t="shared" si="332"/>
        <v>774.28499999999997</v>
      </c>
      <c r="Z457" s="71">
        <f t="shared" si="333"/>
        <v>1107.1969999999999</v>
      </c>
      <c r="AA457" s="71">
        <f t="shared" si="334"/>
        <v>619.428</v>
      </c>
      <c r="AB457" s="71">
        <f t="shared" si="346"/>
        <v>7494.1559999999999</v>
      </c>
    </row>
    <row r="458" spans="1:28" x14ac:dyDescent="0.2">
      <c r="A458" s="25">
        <v>399</v>
      </c>
      <c r="B458" s="162"/>
      <c r="C458" s="163"/>
      <c r="D458" s="18">
        <v>4601310010</v>
      </c>
      <c r="E458" s="18" t="s">
        <v>388</v>
      </c>
      <c r="F458" s="29">
        <f t="shared" si="387"/>
        <v>8144.5460000000003</v>
      </c>
      <c r="G458" s="18" t="s">
        <v>7</v>
      </c>
      <c r="H458" s="18">
        <v>32</v>
      </c>
      <c r="I458" s="18"/>
      <c r="J458" s="19">
        <v>3</v>
      </c>
      <c r="K458" s="66">
        <v>1</v>
      </c>
      <c r="L458" s="162">
        <v>150</v>
      </c>
      <c r="M458" s="162">
        <f t="shared" si="326"/>
        <v>146</v>
      </c>
      <c r="N458" s="162">
        <v>39</v>
      </c>
      <c r="O458" s="162">
        <v>2.2000000000000002</v>
      </c>
      <c r="P458" s="162">
        <v>200</v>
      </c>
      <c r="Q458" s="162">
        <v>50</v>
      </c>
      <c r="R458" s="162">
        <v>170</v>
      </c>
      <c r="S458" s="162">
        <v>60</v>
      </c>
      <c r="T458" s="20">
        <f t="shared" si="327"/>
        <v>2.2999999999999998</v>
      </c>
      <c r="U458" s="71">
        <f t="shared" si="328"/>
        <v>1808.94</v>
      </c>
      <c r="V458" s="71">
        <f t="shared" si="329"/>
        <v>837.13499999999999</v>
      </c>
      <c r="W458" s="71">
        <f t="shared" si="330"/>
        <v>511.07100000000003</v>
      </c>
      <c r="X458" s="71">
        <f t="shared" si="331"/>
        <v>1836.1000000000001</v>
      </c>
      <c r="Y458" s="71">
        <f t="shared" si="332"/>
        <v>774.28499999999997</v>
      </c>
      <c r="Z458" s="71">
        <f t="shared" si="333"/>
        <v>1447.873</v>
      </c>
      <c r="AA458" s="71">
        <f t="shared" si="334"/>
        <v>929.14199999999994</v>
      </c>
      <c r="AB458" s="71">
        <f t="shared" si="346"/>
        <v>8144.5460000000003</v>
      </c>
    </row>
    <row r="459" spans="1:28" x14ac:dyDescent="0.2">
      <c r="A459" s="25">
        <v>400</v>
      </c>
      <c r="B459" s="162"/>
      <c r="C459" s="163"/>
      <c r="D459" s="18">
        <v>4601220010</v>
      </c>
      <c r="E459" s="18" t="s">
        <v>295</v>
      </c>
      <c r="F459" s="29">
        <f t="shared" si="387"/>
        <v>8144.5460000000003</v>
      </c>
      <c r="G459" s="18" t="s">
        <v>7</v>
      </c>
      <c r="H459" s="18">
        <v>32</v>
      </c>
      <c r="I459" s="18"/>
      <c r="J459" s="19">
        <v>3</v>
      </c>
      <c r="K459" s="66">
        <v>1</v>
      </c>
      <c r="L459" s="162">
        <v>150</v>
      </c>
      <c r="M459" s="162">
        <f t="shared" si="326"/>
        <v>146</v>
      </c>
      <c r="N459" s="162">
        <v>39</v>
      </c>
      <c r="O459" s="162">
        <v>2.2000000000000002</v>
      </c>
      <c r="P459" s="162">
        <v>200</v>
      </c>
      <c r="Q459" s="162">
        <v>50</v>
      </c>
      <c r="R459" s="162">
        <v>170</v>
      </c>
      <c r="S459" s="162">
        <v>60</v>
      </c>
      <c r="T459" s="20">
        <f t="shared" si="327"/>
        <v>2.2999999999999998</v>
      </c>
      <c r="U459" s="71">
        <f t="shared" si="328"/>
        <v>1808.94</v>
      </c>
      <c r="V459" s="71">
        <f t="shared" si="329"/>
        <v>837.13499999999999</v>
      </c>
      <c r="W459" s="71">
        <f t="shared" si="330"/>
        <v>511.07100000000003</v>
      </c>
      <c r="X459" s="71">
        <f t="shared" si="331"/>
        <v>1836.1000000000001</v>
      </c>
      <c r="Y459" s="71">
        <f t="shared" si="332"/>
        <v>774.28499999999997</v>
      </c>
      <c r="Z459" s="71">
        <f t="shared" si="333"/>
        <v>1447.873</v>
      </c>
      <c r="AA459" s="71">
        <f t="shared" si="334"/>
        <v>929.14199999999994</v>
      </c>
      <c r="AB459" s="71">
        <f t="shared" si="346"/>
        <v>8144.5460000000003</v>
      </c>
    </row>
    <row r="460" spans="1:28" x14ac:dyDescent="0.2">
      <c r="A460" s="25">
        <v>401</v>
      </c>
      <c r="B460" s="162"/>
      <c r="C460" s="163"/>
      <c r="D460" s="18">
        <v>4601226010</v>
      </c>
      <c r="E460" s="18" t="s">
        <v>519</v>
      </c>
      <c r="F460" s="29">
        <f t="shared" ref="F460" si="466">AB460</f>
        <v>8144.5460000000003</v>
      </c>
      <c r="G460" s="18" t="s">
        <v>7</v>
      </c>
      <c r="H460" s="18">
        <v>32</v>
      </c>
      <c r="I460" s="18"/>
      <c r="J460" s="19">
        <v>3</v>
      </c>
      <c r="K460" s="66">
        <v>1</v>
      </c>
      <c r="L460" s="162">
        <v>150</v>
      </c>
      <c r="M460" s="162">
        <f t="shared" si="326"/>
        <v>146</v>
      </c>
      <c r="N460" s="162">
        <v>39</v>
      </c>
      <c r="O460" s="162">
        <v>2.2000000000000002</v>
      </c>
      <c r="P460" s="162">
        <v>200</v>
      </c>
      <c r="Q460" s="162">
        <v>50</v>
      </c>
      <c r="R460" s="162">
        <v>170</v>
      </c>
      <c r="S460" s="162">
        <v>60</v>
      </c>
      <c r="T460" s="20">
        <f t="shared" ref="T460" si="467">(R460+S460)/100</f>
        <v>2.2999999999999998</v>
      </c>
      <c r="U460" s="71">
        <f t="shared" ref="U460" si="468">L460*M460*$E$3</f>
        <v>1808.94</v>
      </c>
      <c r="V460" s="71">
        <f t="shared" ref="V460" si="469">L460*N460*$E$4</f>
        <v>837.13499999999999</v>
      </c>
      <c r="W460" s="71">
        <f t="shared" ref="W460" si="470">O460*$E$5*L460</f>
        <v>511.07100000000003</v>
      </c>
      <c r="X460" s="71">
        <f t="shared" ref="X460" si="471">P460*$E$6</f>
        <v>1836.1000000000001</v>
      </c>
      <c r="Y460" s="71">
        <f t="shared" ref="Y460" si="472">Q460*$E$9</f>
        <v>774.28499999999997</v>
      </c>
      <c r="Z460" s="71">
        <f t="shared" ref="Z460" si="473">R460*$E$7</f>
        <v>1447.873</v>
      </c>
      <c r="AA460" s="71">
        <f t="shared" ref="AA460" si="474">S460*$E$8</f>
        <v>929.14199999999994</v>
      </c>
      <c r="AB460" s="71">
        <f t="shared" ref="AB460" si="475">SUM(U460:AA460)</f>
        <v>8144.5460000000003</v>
      </c>
    </row>
    <row r="461" spans="1:28" x14ac:dyDescent="0.2">
      <c r="A461" s="25">
        <v>402</v>
      </c>
      <c r="B461" s="162"/>
      <c r="C461" s="163"/>
      <c r="D461" s="18">
        <v>4601330010</v>
      </c>
      <c r="E461" s="18" t="s">
        <v>296</v>
      </c>
      <c r="F461" s="29">
        <f t="shared" si="387"/>
        <v>8144.5460000000003</v>
      </c>
      <c r="G461" s="18" t="s">
        <v>7</v>
      </c>
      <c r="H461" s="18">
        <v>32</v>
      </c>
      <c r="I461" s="18"/>
      <c r="J461" s="19">
        <v>3</v>
      </c>
      <c r="K461" s="66">
        <v>1</v>
      </c>
      <c r="L461" s="162">
        <v>150</v>
      </c>
      <c r="M461" s="162">
        <f t="shared" si="326"/>
        <v>146</v>
      </c>
      <c r="N461" s="162">
        <v>39</v>
      </c>
      <c r="O461" s="162">
        <v>2.2000000000000002</v>
      </c>
      <c r="P461" s="162">
        <v>200</v>
      </c>
      <c r="Q461" s="162">
        <v>50</v>
      </c>
      <c r="R461" s="162">
        <v>170</v>
      </c>
      <c r="S461" s="162">
        <v>60</v>
      </c>
      <c r="T461" s="20">
        <f t="shared" si="327"/>
        <v>2.2999999999999998</v>
      </c>
      <c r="U461" s="71">
        <f t="shared" si="328"/>
        <v>1808.94</v>
      </c>
      <c r="V461" s="71">
        <f t="shared" si="329"/>
        <v>837.13499999999999</v>
      </c>
      <c r="W461" s="71">
        <f t="shared" si="330"/>
        <v>511.07100000000003</v>
      </c>
      <c r="X461" s="71">
        <f t="shared" si="331"/>
        <v>1836.1000000000001</v>
      </c>
      <c r="Y461" s="71">
        <f t="shared" si="332"/>
        <v>774.28499999999997</v>
      </c>
      <c r="Z461" s="71">
        <f t="shared" si="333"/>
        <v>1447.873</v>
      </c>
      <c r="AA461" s="71">
        <f t="shared" si="334"/>
        <v>929.14199999999994</v>
      </c>
      <c r="AB461" s="71">
        <f t="shared" si="346"/>
        <v>8144.5460000000003</v>
      </c>
    </row>
    <row r="462" spans="1:28" x14ac:dyDescent="0.2">
      <c r="A462" s="25">
        <v>403</v>
      </c>
      <c r="B462" s="162"/>
      <c r="C462" s="163"/>
      <c r="D462" s="138">
        <v>4701100010</v>
      </c>
      <c r="E462" s="18" t="s">
        <v>386</v>
      </c>
      <c r="F462" s="29">
        <f t="shared" si="387"/>
        <v>6367.6277599999994</v>
      </c>
      <c r="G462" s="18" t="s">
        <v>7</v>
      </c>
      <c r="H462" s="18">
        <v>32</v>
      </c>
      <c r="I462" s="18"/>
      <c r="J462" s="19">
        <v>3</v>
      </c>
      <c r="K462" s="66">
        <v>1</v>
      </c>
      <c r="L462" s="162">
        <v>134</v>
      </c>
      <c r="M462" s="162">
        <f t="shared" si="326"/>
        <v>146</v>
      </c>
      <c r="N462" s="162">
        <v>39</v>
      </c>
      <c r="O462" s="162">
        <v>2.2000000000000002</v>
      </c>
      <c r="P462" s="162">
        <v>200</v>
      </c>
      <c r="Q462" s="162">
        <v>50</v>
      </c>
      <c r="R462" s="162">
        <v>110</v>
      </c>
      <c r="S462" s="162"/>
      <c r="T462" s="20">
        <f t="shared" si="327"/>
        <v>1.1000000000000001</v>
      </c>
      <c r="U462" s="71">
        <f t="shared" si="328"/>
        <v>1615.9864000000002</v>
      </c>
      <c r="V462" s="71">
        <f t="shared" si="329"/>
        <v>747.84059999999999</v>
      </c>
      <c r="W462" s="71">
        <f t="shared" si="330"/>
        <v>456.55676</v>
      </c>
      <c r="X462" s="71">
        <f t="shared" si="331"/>
        <v>1836.1000000000001</v>
      </c>
      <c r="Y462" s="71">
        <f t="shared" si="332"/>
        <v>774.28499999999997</v>
      </c>
      <c r="Z462" s="71">
        <f t="shared" si="333"/>
        <v>936.85899999999992</v>
      </c>
      <c r="AA462" s="71">
        <f t="shared" si="334"/>
        <v>0</v>
      </c>
      <c r="AB462" s="71">
        <f t="shared" si="346"/>
        <v>6367.6277599999994</v>
      </c>
    </row>
    <row r="463" spans="1:28" x14ac:dyDescent="0.2">
      <c r="A463" s="25">
        <v>404</v>
      </c>
      <c r="B463" s="162"/>
      <c r="C463" s="163"/>
      <c r="D463" s="138">
        <v>4701107010</v>
      </c>
      <c r="E463" s="18" t="s">
        <v>511</v>
      </c>
      <c r="F463" s="29">
        <f t="shared" si="387"/>
        <v>6367.6277599999994</v>
      </c>
      <c r="G463" s="18" t="s">
        <v>7</v>
      </c>
      <c r="H463" s="18">
        <v>16</v>
      </c>
      <c r="I463" s="18">
        <v>8</v>
      </c>
      <c r="J463" s="19">
        <v>22</v>
      </c>
      <c r="K463" s="66"/>
      <c r="L463" s="162">
        <v>134</v>
      </c>
      <c r="M463" s="162">
        <f t="shared" si="326"/>
        <v>146</v>
      </c>
      <c r="N463" s="162">
        <v>39</v>
      </c>
      <c r="O463" s="162">
        <v>2.2000000000000002</v>
      </c>
      <c r="P463" s="162">
        <v>200</v>
      </c>
      <c r="Q463" s="162">
        <v>50</v>
      </c>
      <c r="R463" s="162">
        <v>110</v>
      </c>
      <c r="S463" s="162"/>
      <c r="T463" s="20">
        <f t="shared" ref="T463" si="476">(R463+S463)/100</f>
        <v>1.1000000000000001</v>
      </c>
      <c r="U463" s="71">
        <f t="shared" ref="U463" si="477">L463*M463*$E$3</f>
        <v>1615.9864000000002</v>
      </c>
      <c r="V463" s="71">
        <f t="shared" ref="V463" si="478">L463*N463*$E$4</f>
        <v>747.84059999999999</v>
      </c>
      <c r="W463" s="71">
        <f t="shared" ref="W463" si="479">O463*$E$5*L463</f>
        <v>456.55676</v>
      </c>
      <c r="X463" s="71">
        <f t="shared" ref="X463" si="480">P463*$E$6</f>
        <v>1836.1000000000001</v>
      </c>
      <c r="Y463" s="71">
        <f t="shared" ref="Y463" si="481">Q463*$E$9</f>
        <v>774.28499999999997</v>
      </c>
      <c r="Z463" s="71">
        <f t="shared" ref="Z463" si="482">R463*$E$7</f>
        <v>936.85899999999992</v>
      </c>
      <c r="AA463" s="71">
        <f t="shared" ref="AA463" si="483">S463*$E$8</f>
        <v>0</v>
      </c>
      <c r="AB463" s="71">
        <f t="shared" ref="AB463" si="484">SUM(U463:AA463)</f>
        <v>6367.6277599999994</v>
      </c>
    </row>
    <row r="464" spans="1:28" x14ac:dyDescent="0.2">
      <c r="A464" s="25">
        <v>405</v>
      </c>
      <c r="B464" s="162"/>
      <c r="C464" s="163"/>
      <c r="D464" s="138">
        <v>4701110019</v>
      </c>
      <c r="E464" s="18" t="s">
        <v>456</v>
      </c>
      <c r="F464" s="29">
        <f t="shared" si="387"/>
        <v>6367.6277599999994</v>
      </c>
      <c r="G464" s="18" t="s">
        <v>28</v>
      </c>
      <c r="H464" s="18">
        <v>34</v>
      </c>
      <c r="I464" s="18"/>
      <c r="J464" s="19">
        <v>9</v>
      </c>
      <c r="K464" s="66">
        <v>1</v>
      </c>
      <c r="L464" s="162">
        <v>134</v>
      </c>
      <c r="M464" s="162">
        <f t="shared" si="326"/>
        <v>146</v>
      </c>
      <c r="N464" s="162">
        <v>39</v>
      </c>
      <c r="O464" s="162">
        <v>2.2000000000000002</v>
      </c>
      <c r="P464" s="162">
        <v>200</v>
      </c>
      <c r="Q464" s="162">
        <v>50</v>
      </c>
      <c r="R464" s="162">
        <v>110</v>
      </c>
      <c r="S464" s="162"/>
      <c r="T464" s="20">
        <f t="shared" si="327"/>
        <v>1.1000000000000001</v>
      </c>
      <c r="U464" s="71">
        <f t="shared" si="328"/>
        <v>1615.9864000000002</v>
      </c>
      <c r="V464" s="71">
        <f t="shared" si="329"/>
        <v>747.84059999999999</v>
      </c>
      <c r="W464" s="71">
        <f t="shared" si="330"/>
        <v>456.55676</v>
      </c>
      <c r="X464" s="71">
        <f t="shared" si="331"/>
        <v>1836.1000000000001</v>
      </c>
      <c r="Y464" s="71">
        <f t="shared" si="332"/>
        <v>774.28499999999997</v>
      </c>
      <c r="Z464" s="71">
        <f t="shared" si="333"/>
        <v>936.85899999999992</v>
      </c>
      <c r="AA464" s="71">
        <f t="shared" si="334"/>
        <v>0</v>
      </c>
      <c r="AB464" s="71">
        <f t="shared" si="346"/>
        <v>6367.6277599999994</v>
      </c>
    </row>
    <row r="465" spans="1:28" x14ac:dyDescent="0.2">
      <c r="A465" s="25">
        <v>406</v>
      </c>
      <c r="B465" s="162"/>
      <c r="C465" s="163"/>
      <c r="D465" s="138">
        <v>5001080010</v>
      </c>
      <c r="E465" s="18" t="s">
        <v>462</v>
      </c>
      <c r="F465" s="29">
        <f t="shared" si="387"/>
        <v>6367.6277599999994</v>
      </c>
      <c r="G465" s="18" t="s">
        <v>29</v>
      </c>
      <c r="H465" s="18">
        <v>20</v>
      </c>
      <c r="I465" s="18"/>
      <c r="J465" s="141">
        <v>12</v>
      </c>
      <c r="K465" s="142">
        <v>1</v>
      </c>
      <c r="L465" s="162">
        <v>134</v>
      </c>
      <c r="M465" s="162">
        <f t="shared" si="326"/>
        <v>146</v>
      </c>
      <c r="N465" s="162">
        <v>39</v>
      </c>
      <c r="O465" s="162">
        <v>2.2000000000000002</v>
      </c>
      <c r="P465" s="162">
        <v>200</v>
      </c>
      <c r="Q465" s="162">
        <v>50</v>
      </c>
      <c r="R465" s="162">
        <v>110</v>
      </c>
      <c r="S465" s="162"/>
      <c r="T465" s="20">
        <f t="shared" si="327"/>
        <v>1.1000000000000001</v>
      </c>
      <c r="U465" s="71">
        <f t="shared" si="328"/>
        <v>1615.9864000000002</v>
      </c>
      <c r="V465" s="71">
        <f t="shared" si="329"/>
        <v>747.84059999999999</v>
      </c>
      <c r="W465" s="71">
        <f t="shared" si="330"/>
        <v>456.55676</v>
      </c>
      <c r="X465" s="71">
        <f t="shared" si="331"/>
        <v>1836.1000000000001</v>
      </c>
      <c r="Y465" s="71">
        <f t="shared" si="332"/>
        <v>774.28499999999997</v>
      </c>
      <c r="Z465" s="71">
        <f t="shared" si="333"/>
        <v>936.85899999999992</v>
      </c>
      <c r="AA465" s="71">
        <f t="shared" si="334"/>
        <v>0</v>
      </c>
      <c r="AB465" s="71">
        <f t="shared" si="346"/>
        <v>6367.6277599999994</v>
      </c>
    </row>
    <row r="466" spans="1:28" x14ac:dyDescent="0.2">
      <c r="A466" s="25">
        <v>407</v>
      </c>
      <c r="B466" s="162"/>
      <c r="C466" s="163"/>
      <c r="D466" s="167">
        <v>5201090010</v>
      </c>
      <c r="E466" s="69" t="s">
        <v>326</v>
      </c>
      <c r="F466" s="139">
        <f t="shared" si="387"/>
        <v>6367.6277599999994</v>
      </c>
      <c r="G466" s="18" t="s">
        <v>29</v>
      </c>
      <c r="H466" s="18">
        <v>32</v>
      </c>
      <c r="I466" s="18"/>
      <c r="J466" s="19">
        <v>15</v>
      </c>
      <c r="K466" s="66"/>
      <c r="L466" s="162">
        <v>134</v>
      </c>
      <c r="M466" s="162">
        <f t="shared" si="326"/>
        <v>146</v>
      </c>
      <c r="N466" s="162">
        <v>39</v>
      </c>
      <c r="O466" s="162">
        <v>2.2000000000000002</v>
      </c>
      <c r="P466" s="162">
        <v>200</v>
      </c>
      <c r="Q466" s="162">
        <v>50</v>
      </c>
      <c r="R466" s="162">
        <v>110</v>
      </c>
      <c r="S466" s="162"/>
      <c r="T466" s="20">
        <f t="shared" si="327"/>
        <v>1.1000000000000001</v>
      </c>
      <c r="U466" s="71">
        <f t="shared" si="328"/>
        <v>1615.9864000000002</v>
      </c>
      <c r="V466" s="71">
        <f t="shared" si="329"/>
        <v>747.84059999999999</v>
      </c>
      <c r="W466" s="71">
        <f t="shared" si="330"/>
        <v>456.55676</v>
      </c>
      <c r="X466" s="71">
        <f t="shared" si="331"/>
        <v>1836.1000000000001</v>
      </c>
      <c r="Y466" s="71">
        <f t="shared" si="332"/>
        <v>774.28499999999997</v>
      </c>
      <c r="Z466" s="71">
        <f t="shared" si="333"/>
        <v>936.85899999999992</v>
      </c>
      <c r="AA466" s="71">
        <f t="shared" si="334"/>
        <v>0</v>
      </c>
      <c r="AB466" s="71">
        <f t="shared" si="346"/>
        <v>6367.6277599999994</v>
      </c>
    </row>
    <row r="467" spans="1:28" x14ac:dyDescent="0.2">
      <c r="A467" s="25">
        <v>408</v>
      </c>
      <c r="B467" s="162"/>
      <c r="C467" s="163"/>
      <c r="D467" s="138">
        <v>5201080020</v>
      </c>
      <c r="E467" s="18" t="s">
        <v>474</v>
      </c>
      <c r="F467" s="29">
        <f t="shared" si="387"/>
        <v>10798.395</v>
      </c>
      <c r="G467" s="18" t="s">
        <v>360</v>
      </c>
      <c r="H467" s="18">
        <v>32</v>
      </c>
      <c r="I467" s="18"/>
      <c r="J467" s="19">
        <v>15</v>
      </c>
      <c r="K467" s="66">
        <v>1</v>
      </c>
      <c r="L467" s="162">
        <v>300</v>
      </c>
      <c r="M467" s="162">
        <f t="shared" si="326"/>
        <v>146</v>
      </c>
      <c r="N467" s="162">
        <v>39</v>
      </c>
      <c r="O467" s="162">
        <v>2.2000000000000002</v>
      </c>
      <c r="P467" s="162">
        <v>200</v>
      </c>
      <c r="Q467" s="162">
        <v>50</v>
      </c>
      <c r="R467" s="162">
        <v>220</v>
      </c>
      <c r="S467" s="162"/>
      <c r="T467" s="20">
        <f t="shared" si="327"/>
        <v>2.2000000000000002</v>
      </c>
      <c r="U467" s="71">
        <f t="shared" si="328"/>
        <v>3617.88</v>
      </c>
      <c r="V467" s="71">
        <f t="shared" si="329"/>
        <v>1674.27</v>
      </c>
      <c r="W467" s="71">
        <f t="shared" si="330"/>
        <v>1022.1420000000001</v>
      </c>
      <c r="X467" s="71">
        <f t="shared" si="331"/>
        <v>1836.1000000000001</v>
      </c>
      <c r="Y467" s="71">
        <f t="shared" si="332"/>
        <v>774.28499999999997</v>
      </c>
      <c r="Z467" s="71">
        <f t="shared" si="333"/>
        <v>1873.7179999999998</v>
      </c>
      <c r="AA467" s="71">
        <f t="shared" si="334"/>
        <v>0</v>
      </c>
      <c r="AB467" s="71">
        <f t="shared" si="346"/>
        <v>10798.395</v>
      </c>
    </row>
    <row r="468" spans="1:28" x14ac:dyDescent="0.2">
      <c r="A468" s="25">
        <v>409</v>
      </c>
      <c r="B468" s="162"/>
      <c r="C468" s="163"/>
      <c r="D468" s="138">
        <v>5201086020</v>
      </c>
      <c r="E468" s="18" t="s">
        <v>477</v>
      </c>
      <c r="F468" s="29">
        <f>AB468</f>
        <v>10798.395</v>
      </c>
      <c r="G468" s="18" t="s">
        <v>360</v>
      </c>
      <c r="H468" s="18">
        <v>32</v>
      </c>
      <c r="I468" s="18"/>
      <c r="J468" s="19">
        <v>15</v>
      </c>
      <c r="K468" s="66">
        <v>1</v>
      </c>
      <c r="L468" s="162">
        <v>300</v>
      </c>
      <c r="M468" s="162">
        <f t="shared" si="326"/>
        <v>146</v>
      </c>
      <c r="N468" s="162">
        <v>39</v>
      </c>
      <c r="O468" s="162">
        <v>2.2000000000000002</v>
      </c>
      <c r="P468" s="162">
        <v>200</v>
      </c>
      <c r="Q468" s="162">
        <v>50</v>
      </c>
      <c r="R468" s="162">
        <v>220</v>
      </c>
      <c r="S468" s="162"/>
      <c r="T468" s="20">
        <f>(R468+S468)/100</f>
        <v>2.2000000000000002</v>
      </c>
      <c r="U468" s="71">
        <f>L468*M468*$E$3</f>
        <v>3617.88</v>
      </c>
      <c r="V468" s="71">
        <f>L468*N468*$E$4</f>
        <v>1674.27</v>
      </c>
      <c r="W468" s="71">
        <f>O468*$E$5*L468</f>
        <v>1022.1420000000001</v>
      </c>
      <c r="X468" s="71">
        <f>P468*$E$6</f>
        <v>1836.1000000000001</v>
      </c>
      <c r="Y468" s="71">
        <f>Q468*$E$9</f>
        <v>774.28499999999997</v>
      </c>
      <c r="Z468" s="71">
        <f>R468*$E$7</f>
        <v>1873.7179999999998</v>
      </c>
      <c r="AA468" s="71">
        <f>S468*$E$8</f>
        <v>0</v>
      </c>
      <c r="AB468" s="71">
        <f>SUM(U468:AA468)</f>
        <v>10798.395</v>
      </c>
    </row>
    <row r="469" spans="1:28" x14ac:dyDescent="0.2">
      <c r="A469" s="25">
        <v>410</v>
      </c>
      <c r="B469" s="162"/>
      <c r="C469" s="163"/>
      <c r="D469" s="138">
        <v>6001300010</v>
      </c>
      <c r="E469" s="69" t="s">
        <v>353</v>
      </c>
      <c r="F469" s="139">
        <f t="shared" ref="F469:F487" si="485">AB469</f>
        <v>8144.5460000000003</v>
      </c>
      <c r="G469" s="18" t="s">
        <v>7</v>
      </c>
      <c r="H469" s="18">
        <v>32</v>
      </c>
      <c r="I469" s="18"/>
      <c r="J469" s="19">
        <v>3</v>
      </c>
      <c r="K469" s="66">
        <v>1</v>
      </c>
      <c r="L469" s="162">
        <v>150</v>
      </c>
      <c r="M469" s="162">
        <f t="shared" si="326"/>
        <v>146</v>
      </c>
      <c r="N469" s="162">
        <v>39</v>
      </c>
      <c r="O469" s="162">
        <v>2.2000000000000002</v>
      </c>
      <c r="P469" s="162">
        <v>200</v>
      </c>
      <c r="Q469" s="162">
        <v>50</v>
      </c>
      <c r="R469" s="162">
        <v>170</v>
      </c>
      <c r="S469" s="162">
        <v>60</v>
      </c>
      <c r="T469" s="20">
        <f t="shared" si="327"/>
        <v>2.2999999999999998</v>
      </c>
      <c r="U469" s="71">
        <f t="shared" si="328"/>
        <v>1808.94</v>
      </c>
      <c r="V469" s="71">
        <f t="shared" si="329"/>
        <v>837.13499999999999</v>
      </c>
      <c r="W469" s="71">
        <f t="shared" si="330"/>
        <v>511.07100000000003</v>
      </c>
      <c r="X469" s="71">
        <f t="shared" si="331"/>
        <v>1836.1000000000001</v>
      </c>
      <c r="Y469" s="71">
        <f t="shared" si="332"/>
        <v>774.28499999999997</v>
      </c>
      <c r="Z469" s="71">
        <f t="shared" si="333"/>
        <v>1447.873</v>
      </c>
      <c r="AA469" s="71">
        <f t="shared" si="334"/>
        <v>929.14199999999994</v>
      </c>
      <c r="AB469" s="71">
        <f t="shared" si="346"/>
        <v>8144.5460000000003</v>
      </c>
    </row>
    <row r="470" spans="1:28" x14ac:dyDescent="0.2">
      <c r="A470" s="25">
        <v>411</v>
      </c>
      <c r="B470" s="162"/>
      <c r="C470" s="163"/>
      <c r="D470" s="138">
        <v>3901820010</v>
      </c>
      <c r="E470" s="69" t="s">
        <v>350</v>
      </c>
      <c r="F470" s="139">
        <f t="shared" si="485"/>
        <v>7494.1559999999999</v>
      </c>
      <c r="G470" s="18" t="s">
        <v>362</v>
      </c>
      <c r="H470" s="18">
        <v>30</v>
      </c>
      <c r="I470" s="18"/>
      <c r="J470" s="19">
        <v>2</v>
      </c>
      <c r="K470" s="66">
        <v>1</v>
      </c>
      <c r="L470" s="162">
        <v>150</v>
      </c>
      <c r="M470" s="162">
        <f t="shared" si="326"/>
        <v>146</v>
      </c>
      <c r="N470" s="162">
        <v>39</v>
      </c>
      <c r="O470" s="162">
        <v>2.2000000000000002</v>
      </c>
      <c r="P470" s="162">
        <v>200</v>
      </c>
      <c r="Q470" s="162">
        <v>50</v>
      </c>
      <c r="R470" s="162">
        <v>130</v>
      </c>
      <c r="S470" s="162">
        <v>40</v>
      </c>
      <c r="T470" s="20">
        <f t="shared" si="327"/>
        <v>1.7</v>
      </c>
      <c r="U470" s="71">
        <f t="shared" si="328"/>
        <v>1808.94</v>
      </c>
      <c r="V470" s="71">
        <f t="shared" si="329"/>
        <v>837.13499999999999</v>
      </c>
      <c r="W470" s="71">
        <f t="shared" si="330"/>
        <v>511.07100000000003</v>
      </c>
      <c r="X470" s="71">
        <f t="shared" si="331"/>
        <v>1836.1000000000001</v>
      </c>
      <c r="Y470" s="71">
        <f t="shared" si="332"/>
        <v>774.28499999999997</v>
      </c>
      <c r="Z470" s="71">
        <f t="shared" si="333"/>
        <v>1107.1969999999999</v>
      </c>
      <c r="AA470" s="71">
        <f t="shared" si="334"/>
        <v>619.428</v>
      </c>
      <c r="AB470" s="71">
        <f t="shared" ref="AB470:AB481" si="486">SUM(U470:AA470)</f>
        <v>7494.1559999999999</v>
      </c>
    </row>
    <row r="471" spans="1:28" x14ac:dyDescent="0.2">
      <c r="A471" s="25">
        <v>412</v>
      </c>
      <c r="B471" s="162"/>
      <c r="C471" s="163"/>
      <c r="D471" s="138">
        <v>3901840010</v>
      </c>
      <c r="E471" s="69" t="s">
        <v>350</v>
      </c>
      <c r="F471" s="139">
        <f t="shared" ref="F471" si="487">AB471</f>
        <v>7494.1559999999999</v>
      </c>
      <c r="G471" s="18" t="s">
        <v>362</v>
      </c>
      <c r="H471" s="18">
        <v>30</v>
      </c>
      <c r="I471" s="18"/>
      <c r="J471" s="19">
        <v>2</v>
      </c>
      <c r="K471" s="66">
        <v>1</v>
      </c>
      <c r="L471" s="162">
        <v>150</v>
      </c>
      <c r="M471" s="162">
        <f t="shared" si="326"/>
        <v>146</v>
      </c>
      <c r="N471" s="162">
        <v>39</v>
      </c>
      <c r="O471" s="162">
        <v>2.2000000000000002</v>
      </c>
      <c r="P471" s="162">
        <v>200</v>
      </c>
      <c r="Q471" s="162">
        <v>50</v>
      </c>
      <c r="R471" s="162">
        <v>130</v>
      </c>
      <c r="S471" s="162">
        <v>40</v>
      </c>
      <c r="T471" s="20">
        <f t="shared" ref="T471" si="488">(R471+S471)/100</f>
        <v>1.7</v>
      </c>
      <c r="U471" s="71">
        <f t="shared" ref="U471" si="489">L471*M471*$E$3</f>
        <v>1808.94</v>
      </c>
      <c r="V471" s="71">
        <f t="shared" ref="V471" si="490">L471*N471*$E$4</f>
        <v>837.13499999999999</v>
      </c>
      <c r="W471" s="71">
        <f t="shared" ref="W471" si="491">O471*$E$5*L471</f>
        <v>511.07100000000003</v>
      </c>
      <c r="X471" s="71">
        <f t="shared" ref="X471" si="492">P471*$E$6</f>
        <v>1836.1000000000001</v>
      </c>
      <c r="Y471" s="71">
        <f t="shared" ref="Y471" si="493">Q471*$E$9</f>
        <v>774.28499999999997</v>
      </c>
      <c r="Z471" s="71">
        <f t="shared" ref="Z471" si="494">R471*$E$7</f>
        <v>1107.1969999999999</v>
      </c>
      <c r="AA471" s="71">
        <f t="shared" ref="AA471" si="495">S471*$E$8</f>
        <v>619.428</v>
      </c>
      <c r="AB471" s="71">
        <f t="shared" ref="AB471" si="496">SUM(U471:AA471)</f>
        <v>7494.1559999999999</v>
      </c>
    </row>
    <row r="472" spans="1:28" x14ac:dyDescent="0.2">
      <c r="A472" s="25">
        <v>413</v>
      </c>
      <c r="B472" s="162"/>
      <c r="C472" s="163"/>
      <c r="D472" s="138">
        <v>3901826010</v>
      </c>
      <c r="E472" s="69" t="s">
        <v>515</v>
      </c>
      <c r="F472" s="139">
        <f t="shared" si="485"/>
        <v>7494.1559999999999</v>
      </c>
      <c r="G472" s="18" t="s">
        <v>362</v>
      </c>
      <c r="H472" s="18">
        <v>30</v>
      </c>
      <c r="I472" s="18"/>
      <c r="J472" s="19">
        <v>2</v>
      </c>
      <c r="K472" s="66">
        <v>1</v>
      </c>
      <c r="L472" s="162">
        <v>150</v>
      </c>
      <c r="M472" s="162">
        <f t="shared" si="326"/>
        <v>146</v>
      </c>
      <c r="N472" s="162">
        <v>39</v>
      </c>
      <c r="O472" s="162">
        <v>2.2000000000000002</v>
      </c>
      <c r="P472" s="162">
        <v>200</v>
      </c>
      <c r="Q472" s="162">
        <v>50</v>
      </c>
      <c r="R472" s="162">
        <v>130</v>
      </c>
      <c r="S472" s="162">
        <v>40</v>
      </c>
      <c r="T472" s="20">
        <f t="shared" ref="T472" si="497">(R472+S472)/100</f>
        <v>1.7</v>
      </c>
      <c r="U472" s="71">
        <f t="shared" ref="U472" si="498">L472*M472*$E$3</f>
        <v>1808.94</v>
      </c>
      <c r="V472" s="71">
        <f t="shared" ref="V472" si="499">L472*N472*$E$4</f>
        <v>837.13499999999999</v>
      </c>
      <c r="W472" s="71">
        <f t="shared" ref="W472" si="500">O472*$E$5*L472</f>
        <v>511.07100000000003</v>
      </c>
      <c r="X472" s="71">
        <f t="shared" ref="X472" si="501">P472*$E$6</f>
        <v>1836.1000000000001</v>
      </c>
      <c r="Y472" s="71">
        <f t="shared" ref="Y472" si="502">Q472*$E$9</f>
        <v>774.28499999999997</v>
      </c>
      <c r="Z472" s="71">
        <f t="shared" ref="Z472" si="503">R472*$E$7</f>
        <v>1107.1969999999999</v>
      </c>
      <c r="AA472" s="71">
        <f t="shared" ref="AA472" si="504">S472*$E$8</f>
        <v>619.428</v>
      </c>
      <c r="AB472" s="71">
        <f t="shared" ref="AB472" si="505">SUM(U472:AA472)</f>
        <v>7494.1559999999999</v>
      </c>
    </row>
    <row r="473" spans="1:28" x14ac:dyDescent="0.2">
      <c r="A473" s="25">
        <v>414</v>
      </c>
      <c r="B473" s="162"/>
      <c r="C473" s="163"/>
      <c r="D473" s="138">
        <v>3901846010</v>
      </c>
      <c r="E473" s="69" t="s">
        <v>515</v>
      </c>
      <c r="F473" s="139">
        <f t="shared" ref="F473" si="506">AB473</f>
        <v>7494.1559999999999</v>
      </c>
      <c r="G473" s="18" t="s">
        <v>362</v>
      </c>
      <c r="H473" s="18">
        <v>30</v>
      </c>
      <c r="I473" s="18"/>
      <c r="J473" s="19">
        <v>2</v>
      </c>
      <c r="K473" s="66">
        <v>1</v>
      </c>
      <c r="L473" s="162">
        <v>150</v>
      </c>
      <c r="M473" s="162">
        <f t="shared" si="326"/>
        <v>146</v>
      </c>
      <c r="N473" s="162">
        <v>39</v>
      </c>
      <c r="O473" s="162">
        <v>2.2000000000000002</v>
      </c>
      <c r="P473" s="162">
        <v>200</v>
      </c>
      <c r="Q473" s="162">
        <v>50</v>
      </c>
      <c r="R473" s="162">
        <v>130</v>
      </c>
      <c r="S473" s="162">
        <v>40</v>
      </c>
      <c r="T473" s="20">
        <f t="shared" ref="T473" si="507">(R473+S473)/100</f>
        <v>1.7</v>
      </c>
      <c r="U473" s="71">
        <f t="shared" ref="U473" si="508">L473*M473*$E$3</f>
        <v>1808.94</v>
      </c>
      <c r="V473" s="71">
        <f t="shared" ref="V473" si="509">L473*N473*$E$4</f>
        <v>837.13499999999999</v>
      </c>
      <c r="W473" s="71">
        <f t="shared" ref="W473" si="510">O473*$E$5*L473</f>
        <v>511.07100000000003</v>
      </c>
      <c r="X473" s="71">
        <f t="shared" ref="X473" si="511">P473*$E$6</f>
        <v>1836.1000000000001</v>
      </c>
      <c r="Y473" s="71">
        <f t="shared" ref="Y473" si="512">Q473*$E$9</f>
        <v>774.28499999999997</v>
      </c>
      <c r="Z473" s="71">
        <f t="shared" ref="Z473" si="513">R473*$E$7</f>
        <v>1107.1969999999999</v>
      </c>
      <c r="AA473" s="71">
        <f t="shared" ref="AA473" si="514">S473*$E$8</f>
        <v>619.428</v>
      </c>
      <c r="AB473" s="71">
        <f t="shared" ref="AB473" si="515">SUM(U473:AA473)</f>
        <v>7494.1559999999999</v>
      </c>
    </row>
    <row r="474" spans="1:28" x14ac:dyDescent="0.2">
      <c r="A474" s="25">
        <v>415</v>
      </c>
      <c r="B474" s="162"/>
      <c r="C474" s="163"/>
      <c r="D474" s="18">
        <v>3901800010</v>
      </c>
      <c r="E474" s="70" t="s">
        <v>441</v>
      </c>
      <c r="F474" s="139">
        <f t="shared" si="485"/>
        <v>7974.2079999999996</v>
      </c>
      <c r="G474" s="18" t="s">
        <v>7</v>
      </c>
      <c r="H474" s="18">
        <v>32</v>
      </c>
      <c r="I474" s="18"/>
      <c r="J474" s="19">
        <v>3</v>
      </c>
      <c r="K474" s="66">
        <v>1</v>
      </c>
      <c r="L474" s="162">
        <v>150</v>
      </c>
      <c r="M474" s="162">
        <f t="shared" si="326"/>
        <v>146</v>
      </c>
      <c r="N474" s="162">
        <v>39</v>
      </c>
      <c r="O474" s="162">
        <v>2.2000000000000002</v>
      </c>
      <c r="P474" s="162">
        <v>200</v>
      </c>
      <c r="Q474" s="162">
        <v>50</v>
      </c>
      <c r="R474" s="162">
        <v>150</v>
      </c>
      <c r="S474" s="162">
        <v>60</v>
      </c>
      <c r="T474" s="20">
        <f t="shared" si="327"/>
        <v>2.1</v>
      </c>
      <c r="U474" s="71">
        <f t="shared" si="328"/>
        <v>1808.94</v>
      </c>
      <c r="V474" s="71">
        <f t="shared" si="329"/>
        <v>837.13499999999999</v>
      </c>
      <c r="W474" s="71">
        <f t="shared" si="330"/>
        <v>511.07100000000003</v>
      </c>
      <c r="X474" s="71">
        <f t="shared" si="331"/>
        <v>1836.1000000000001</v>
      </c>
      <c r="Y474" s="71">
        <f t="shared" si="332"/>
        <v>774.28499999999997</v>
      </c>
      <c r="Z474" s="71">
        <f t="shared" si="333"/>
        <v>1277.5349999999999</v>
      </c>
      <c r="AA474" s="71">
        <f t="shared" si="334"/>
        <v>929.14199999999994</v>
      </c>
      <c r="AB474" s="71">
        <f t="shared" si="486"/>
        <v>7974.2079999999996</v>
      </c>
    </row>
    <row r="475" spans="1:28" x14ac:dyDescent="0.2">
      <c r="A475" s="25">
        <v>416</v>
      </c>
      <c r="B475" s="162"/>
      <c r="C475" s="163"/>
      <c r="D475" s="18">
        <v>3901806010</v>
      </c>
      <c r="E475" s="70" t="s">
        <v>518</v>
      </c>
      <c r="F475" s="139">
        <f t="shared" ref="F475" si="516">AB475</f>
        <v>7974.2079999999996</v>
      </c>
      <c r="G475" s="18" t="s">
        <v>7</v>
      </c>
      <c r="H475" s="18">
        <v>32</v>
      </c>
      <c r="I475" s="18"/>
      <c r="J475" s="19">
        <v>3</v>
      </c>
      <c r="K475" s="66">
        <v>1</v>
      </c>
      <c r="L475" s="162">
        <v>150</v>
      </c>
      <c r="M475" s="162">
        <f t="shared" si="326"/>
        <v>146</v>
      </c>
      <c r="N475" s="162">
        <v>39</v>
      </c>
      <c r="O475" s="162">
        <v>2.2000000000000002</v>
      </c>
      <c r="P475" s="162">
        <v>200</v>
      </c>
      <c r="Q475" s="162">
        <v>50</v>
      </c>
      <c r="R475" s="162">
        <v>150</v>
      </c>
      <c r="S475" s="162">
        <v>60</v>
      </c>
      <c r="T475" s="20">
        <f t="shared" ref="T475" si="517">(R475+S475)/100</f>
        <v>2.1</v>
      </c>
      <c r="U475" s="71">
        <f t="shared" ref="U475" si="518">L475*M475*$E$3</f>
        <v>1808.94</v>
      </c>
      <c r="V475" s="71">
        <f t="shared" ref="V475" si="519">L475*N475*$E$4</f>
        <v>837.13499999999999</v>
      </c>
      <c r="W475" s="71">
        <f t="shared" ref="W475" si="520">O475*$E$5*L475</f>
        <v>511.07100000000003</v>
      </c>
      <c r="X475" s="71">
        <f t="shared" ref="X475" si="521">P475*$E$6</f>
        <v>1836.1000000000001</v>
      </c>
      <c r="Y475" s="71">
        <f t="shared" ref="Y475" si="522">Q475*$E$9</f>
        <v>774.28499999999997</v>
      </c>
      <c r="Z475" s="71">
        <f t="shared" ref="Z475" si="523">R475*$E$7</f>
        <v>1277.5349999999999</v>
      </c>
      <c r="AA475" s="71">
        <f t="shared" ref="AA475" si="524">S475*$E$8</f>
        <v>929.14199999999994</v>
      </c>
      <c r="AB475" s="71">
        <f t="shared" ref="AB475" si="525">SUM(U475:AA475)</f>
        <v>7974.2079999999996</v>
      </c>
    </row>
    <row r="476" spans="1:28" x14ac:dyDescent="0.2">
      <c r="A476" s="25">
        <v>417</v>
      </c>
      <c r="B476" s="162"/>
      <c r="C476" s="163"/>
      <c r="D476" s="138">
        <v>3901810014</v>
      </c>
      <c r="E476" s="70" t="s">
        <v>442</v>
      </c>
      <c r="F476" s="139">
        <f t="shared" si="485"/>
        <v>7494.1559999999999</v>
      </c>
      <c r="G476" s="18" t="s">
        <v>27</v>
      </c>
      <c r="H476" s="18">
        <v>32</v>
      </c>
      <c r="I476" s="18"/>
      <c r="J476" s="19">
        <v>4</v>
      </c>
      <c r="K476" s="66">
        <v>1</v>
      </c>
      <c r="L476" s="162">
        <v>150</v>
      </c>
      <c r="M476" s="162">
        <f t="shared" si="326"/>
        <v>146</v>
      </c>
      <c r="N476" s="162">
        <v>39</v>
      </c>
      <c r="O476" s="162">
        <v>2.2000000000000002</v>
      </c>
      <c r="P476" s="162">
        <v>200</v>
      </c>
      <c r="Q476" s="162">
        <v>50</v>
      </c>
      <c r="R476" s="162">
        <v>130</v>
      </c>
      <c r="S476" s="162">
        <v>40</v>
      </c>
      <c r="T476" s="20">
        <f t="shared" si="327"/>
        <v>1.7</v>
      </c>
      <c r="U476" s="71">
        <f t="shared" si="328"/>
        <v>1808.94</v>
      </c>
      <c r="V476" s="71">
        <f t="shared" si="329"/>
        <v>837.13499999999999</v>
      </c>
      <c r="W476" s="71">
        <f t="shared" si="330"/>
        <v>511.07100000000003</v>
      </c>
      <c r="X476" s="71">
        <f t="shared" si="331"/>
        <v>1836.1000000000001</v>
      </c>
      <c r="Y476" s="71">
        <f t="shared" si="332"/>
        <v>774.28499999999997</v>
      </c>
      <c r="Z476" s="71">
        <f t="shared" si="333"/>
        <v>1107.1969999999999</v>
      </c>
      <c r="AA476" s="71">
        <f t="shared" si="334"/>
        <v>619.428</v>
      </c>
      <c r="AB476" s="71">
        <f t="shared" si="486"/>
        <v>7494.1559999999999</v>
      </c>
    </row>
    <row r="477" spans="1:28" x14ac:dyDescent="0.2">
      <c r="A477" s="25">
        <v>418</v>
      </c>
      <c r="B477" s="162"/>
      <c r="C477" s="163"/>
      <c r="D477" s="138">
        <v>6001310010</v>
      </c>
      <c r="E477" s="69" t="s">
        <v>358</v>
      </c>
      <c r="F477" s="139">
        <f t="shared" si="485"/>
        <v>8144.5460000000003</v>
      </c>
      <c r="G477" s="18" t="s">
        <v>7</v>
      </c>
      <c r="H477" s="18">
        <v>32</v>
      </c>
      <c r="I477" s="18"/>
      <c r="J477" s="19">
        <v>3</v>
      </c>
      <c r="K477" s="66">
        <v>1</v>
      </c>
      <c r="L477" s="162">
        <v>150</v>
      </c>
      <c r="M477" s="162">
        <f t="shared" si="326"/>
        <v>146</v>
      </c>
      <c r="N477" s="162">
        <v>39</v>
      </c>
      <c r="O477" s="162">
        <v>2.2000000000000002</v>
      </c>
      <c r="P477" s="162">
        <v>200</v>
      </c>
      <c r="Q477" s="162">
        <v>50</v>
      </c>
      <c r="R477" s="162">
        <v>170</v>
      </c>
      <c r="S477" s="162">
        <v>60</v>
      </c>
      <c r="T477" s="20">
        <f t="shared" si="327"/>
        <v>2.2999999999999998</v>
      </c>
      <c r="U477" s="71">
        <f t="shared" si="328"/>
        <v>1808.94</v>
      </c>
      <c r="V477" s="71">
        <f t="shared" si="329"/>
        <v>837.13499999999999</v>
      </c>
      <c r="W477" s="71">
        <f t="shared" si="330"/>
        <v>511.07100000000003</v>
      </c>
      <c r="X477" s="71">
        <f t="shared" si="331"/>
        <v>1836.1000000000001</v>
      </c>
      <c r="Y477" s="71">
        <f t="shared" si="332"/>
        <v>774.28499999999997</v>
      </c>
      <c r="Z477" s="71">
        <f t="shared" si="333"/>
        <v>1447.873</v>
      </c>
      <c r="AA477" s="71">
        <f t="shared" si="334"/>
        <v>929.14199999999994</v>
      </c>
      <c r="AB477" s="71">
        <f t="shared" si="486"/>
        <v>8144.5460000000003</v>
      </c>
    </row>
    <row r="478" spans="1:28" x14ac:dyDescent="0.2">
      <c r="A478" s="25">
        <v>419</v>
      </c>
      <c r="B478" s="162"/>
      <c r="C478" s="163"/>
      <c r="D478" s="138">
        <v>4201460014</v>
      </c>
      <c r="E478" s="69" t="s">
        <v>449</v>
      </c>
      <c r="F478" s="139">
        <f t="shared" si="485"/>
        <v>8144.5460000000003</v>
      </c>
      <c r="G478" s="18" t="s">
        <v>27</v>
      </c>
      <c r="H478" s="18">
        <v>32</v>
      </c>
      <c r="I478" s="18"/>
      <c r="J478" s="19">
        <v>4</v>
      </c>
      <c r="K478" s="66">
        <v>1</v>
      </c>
      <c r="L478" s="162">
        <v>150</v>
      </c>
      <c r="M478" s="162">
        <f>$G$3</f>
        <v>146</v>
      </c>
      <c r="N478" s="162">
        <v>39</v>
      </c>
      <c r="O478" s="162">
        <v>2.2000000000000002</v>
      </c>
      <c r="P478" s="162">
        <v>200</v>
      </c>
      <c r="Q478" s="162">
        <v>50</v>
      </c>
      <c r="R478" s="162">
        <v>170</v>
      </c>
      <c r="S478" s="162">
        <v>60</v>
      </c>
      <c r="T478" s="20">
        <f>(R478+S478)/100</f>
        <v>2.2999999999999998</v>
      </c>
      <c r="U478" s="71">
        <f t="shared" si="328"/>
        <v>1808.94</v>
      </c>
      <c r="V478" s="71">
        <f t="shared" si="329"/>
        <v>837.13499999999999</v>
      </c>
      <c r="W478" s="71">
        <f t="shared" si="330"/>
        <v>511.07100000000003</v>
      </c>
      <c r="X478" s="71">
        <f t="shared" si="331"/>
        <v>1836.1000000000001</v>
      </c>
      <c r="Y478" s="71">
        <f t="shared" si="332"/>
        <v>774.28499999999997</v>
      </c>
      <c r="Z478" s="71">
        <f t="shared" si="333"/>
        <v>1447.873</v>
      </c>
      <c r="AA478" s="71">
        <f t="shared" si="334"/>
        <v>929.14199999999994</v>
      </c>
      <c r="AB478" s="71">
        <f t="shared" si="486"/>
        <v>8144.5460000000003</v>
      </c>
    </row>
    <row r="479" spans="1:28" x14ac:dyDescent="0.2">
      <c r="A479" s="25">
        <v>420</v>
      </c>
      <c r="B479" s="162"/>
      <c r="C479" s="163"/>
      <c r="D479" s="138">
        <v>4201469014</v>
      </c>
      <c r="E479" s="69" t="s">
        <v>508</v>
      </c>
      <c r="F479" s="139">
        <f t="shared" ref="F479" si="526">AB479</f>
        <v>8144.5460000000003</v>
      </c>
      <c r="G479" s="18" t="s">
        <v>27</v>
      </c>
      <c r="H479" s="18">
        <v>32</v>
      </c>
      <c r="I479" s="18"/>
      <c r="J479" s="19">
        <v>4</v>
      </c>
      <c r="K479" s="66">
        <v>1</v>
      </c>
      <c r="L479" s="162">
        <v>150</v>
      </c>
      <c r="M479" s="162">
        <f>$G$3</f>
        <v>146</v>
      </c>
      <c r="N479" s="162">
        <v>39</v>
      </c>
      <c r="O479" s="162">
        <v>2.2000000000000002</v>
      </c>
      <c r="P479" s="162">
        <v>200</v>
      </c>
      <c r="Q479" s="162">
        <v>50</v>
      </c>
      <c r="R479" s="162">
        <v>170</v>
      </c>
      <c r="S479" s="162">
        <v>60</v>
      </c>
      <c r="T479" s="20">
        <f>(R479+S479)/100</f>
        <v>2.2999999999999998</v>
      </c>
      <c r="U479" s="71">
        <f t="shared" ref="U479" si="527">L479*M479*$E$3</f>
        <v>1808.94</v>
      </c>
      <c r="V479" s="71">
        <f t="shared" ref="V479" si="528">L479*N479*$E$4</f>
        <v>837.13499999999999</v>
      </c>
      <c r="W479" s="71">
        <f t="shared" ref="W479" si="529">O479*$E$5*L479</f>
        <v>511.07100000000003</v>
      </c>
      <c r="X479" s="71">
        <f t="shared" ref="X479" si="530">P479*$E$6</f>
        <v>1836.1000000000001</v>
      </c>
      <c r="Y479" s="71">
        <f t="shared" ref="Y479" si="531">Q479*$E$9</f>
        <v>774.28499999999997</v>
      </c>
      <c r="Z479" s="71">
        <f t="shared" ref="Z479" si="532">R479*$E$7</f>
        <v>1447.873</v>
      </c>
      <c r="AA479" s="71">
        <f t="shared" ref="AA479" si="533">S479*$E$8</f>
        <v>929.14199999999994</v>
      </c>
      <c r="AB479" s="71">
        <f t="shared" ref="AB479" si="534">SUM(U479:AA479)</f>
        <v>8144.5460000000003</v>
      </c>
    </row>
    <row r="480" spans="1:28" x14ac:dyDescent="0.2">
      <c r="A480" s="25">
        <v>421</v>
      </c>
      <c r="B480" s="162"/>
      <c r="C480" s="163"/>
      <c r="D480" s="138">
        <v>3901827010</v>
      </c>
      <c r="E480" s="69" t="s">
        <v>444</v>
      </c>
      <c r="F480" s="139">
        <f t="shared" si="485"/>
        <v>7494.1559999999999</v>
      </c>
      <c r="G480" s="18" t="s">
        <v>362</v>
      </c>
      <c r="H480" s="18">
        <v>30</v>
      </c>
      <c r="I480" s="18"/>
      <c r="J480" s="19">
        <v>2</v>
      </c>
      <c r="K480" s="66">
        <v>1</v>
      </c>
      <c r="L480" s="162">
        <v>150</v>
      </c>
      <c r="M480" s="162">
        <f t="shared" ref="M480:M487" si="535">$G$3</f>
        <v>146</v>
      </c>
      <c r="N480" s="162">
        <v>39</v>
      </c>
      <c r="O480" s="162">
        <v>2.2000000000000002</v>
      </c>
      <c r="P480" s="162">
        <v>200</v>
      </c>
      <c r="Q480" s="162">
        <v>50</v>
      </c>
      <c r="R480" s="162">
        <v>130</v>
      </c>
      <c r="S480" s="162">
        <v>40</v>
      </c>
      <c r="T480" s="20">
        <f t="shared" ref="T480:T487" si="536">(R480+S480)/100</f>
        <v>1.7</v>
      </c>
      <c r="U480" s="71">
        <f t="shared" si="328"/>
        <v>1808.94</v>
      </c>
      <c r="V480" s="71">
        <f t="shared" si="329"/>
        <v>837.13499999999999</v>
      </c>
      <c r="W480" s="71">
        <f t="shared" si="330"/>
        <v>511.07100000000003</v>
      </c>
      <c r="X480" s="71">
        <f t="shared" si="331"/>
        <v>1836.1000000000001</v>
      </c>
      <c r="Y480" s="71">
        <f t="shared" si="332"/>
        <v>774.28499999999997</v>
      </c>
      <c r="Z480" s="71">
        <f t="shared" si="333"/>
        <v>1107.1969999999999</v>
      </c>
      <c r="AA480" s="71">
        <f t="shared" si="334"/>
        <v>619.428</v>
      </c>
      <c r="AB480" s="71">
        <f t="shared" si="486"/>
        <v>7494.1559999999999</v>
      </c>
    </row>
    <row r="481" spans="1:28" x14ac:dyDescent="0.2">
      <c r="A481" s="25">
        <v>422</v>
      </c>
      <c r="B481" s="162"/>
      <c r="C481" s="163"/>
      <c r="D481" s="138">
        <v>3401550010</v>
      </c>
      <c r="E481" s="69" t="s">
        <v>383</v>
      </c>
      <c r="F481" s="139">
        <f t="shared" si="485"/>
        <v>7819.3509999999997</v>
      </c>
      <c r="G481" s="18" t="s">
        <v>4</v>
      </c>
      <c r="H481" s="18">
        <v>30</v>
      </c>
      <c r="I481" s="18"/>
      <c r="J481" s="19">
        <v>2</v>
      </c>
      <c r="K481" s="66">
        <v>1</v>
      </c>
      <c r="L481" s="162">
        <v>150</v>
      </c>
      <c r="M481" s="162">
        <f t="shared" si="535"/>
        <v>146</v>
      </c>
      <c r="N481" s="162">
        <v>39</v>
      </c>
      <c r="O481" s="162">
        <v>2.2000000000000002</v>
      </c>
      <c r="P481" s="162">
        <v>200</v>
      </c>
      <c r="Q481" s="162">
        <v>50</v>
      </c>
      <c r="R481" s="162">
        <v>150</v>
      </c>
      <c r="S481" s="162">
        <v>50</v>
      </c>
      <c r="T481" s="20">
        <f t="shared" si="536"/>
        <v>2</v>
      </c>
      <c r="U481" s="71">
        <f t="shared" si="328"/>
        <v>1808.94</v>
      </c>
      <c r="V481" s="71">
        <f t="shared" si="329"/>
        <v>837.13499999999999</v>
      </c>
      <c r="W481" s="71">
        <f t="shared" si="330"/>
        <v>511.07100000000003</v>
      </c>
      <c r="X481" s="71">
        <f t="shared" si="331"/>
        <v>1836.1000000000001</v>
      </c>
      <c r="Y481" s="71">
        <f t="shared" si="332"/>
        <v>774.28499999999997</v>
      </c>
      <c r="Z481" s="71">
        <f t="shared" si="333"/>
        <v>1277.5349999999999</v>
      </c>
      <c r="AA481" s="71">
        <f t="shared" si="334"/>
        <v>774.28499999999997</v>
      </c>
      <c r="AB481" s="71">
        <f t="shared" si="486"/>
        <v>7819.3509999999997</v>
      </c>
    </row>
    <row r="482" spans="1:28" x14ac:dyDescent="0.2">
      <c r="A482" s="25">
        <v>423</v>
      </c>
      <c r="B482" s="162"/>
      <c r="C482" s="163"/>
      <c r="D482" s="138">
        <v>3801360014</v>
      </c>
      <c r="E482" s="69" t="s">
        <v>133</v>
      </c>
      <c r="F482" s="139">
        <f t="shared" si="485"/>
        <v>7478.6749999999993</v>
      </c>
      <c r="G482" s="18" t="s">
        <v>27</v>
      </c>
      <c r="H482" s="18">
        <v>32</v>
      </c>
      <c r="I482" s="18"/>
      <c r="J482" s="19">
        <v>4</v>
      </c>
      <c r="K482" s="66">
        <v>1</v>
      </c>
      <c r="L482" s="162">
        <v>150</v>
      </c>
      <c r="M482" s="162">
        <f t="shared" si="535"/>
        <v>146</v>
      </c>
      <c r="N482" s="162">
        <v>39</v>
      </c>
      <c r="O482" s="162">
        <v>2.2000000000000002</v>
      </c>
      <c r="P482" s="162">
        <v>200</v>
      </c>
      <c r="Q482" s="162">
        <v>50</v>
      </c>
      <c r="R482" s="162">
        <v>110</v>
      </c>
      <c r="S482" s="162">
        <v>50</v>
      </c>
      <c r="T482" s="20">
        <f t="shared" si="536"/>
        <v>1.6</v>
      </c>
      <c r="U482" s="71">
        <f t="shared" si="328"/>
        <v>1808.94</v>
      </c>
      <c r="V482" s="71">
        <f t="shared" si="329"/>
        <v>837.13499999999999</v>
      </c>
      <c r="W482" s="71">
        <f t="shared" si="330"/>
        <v>511.07100000000003</v>
      </c>
      <c r="X482" s="71">
        <f t="shared" si="331"/>
        <v>1836.1000000000001</v>
      </c>
      <c r="Y482" s="71">
        <f t="shared" si="332"/>
        <v>774.28499999999997</v>
      </c>
      <c r="Z482" s="71">
        <f t="shared" si="333"/>
        <v>936.85899999999992</v>
      </c>
      <c r="AA482" s="71">
        <f t="shared" si="334"/>
        <v>774.28499999999997</v>
      </c>
      <c r="AB482" s="71">
        <f t="shared" ref="AB482:AB487" si="537">SUM(U482:AA482)</f>
        <v>7478.6749999999993</v>
      </c>
    </row>
    <row r="483" spans="1:28" x14ac:dyDescent="0.2">
      <c r="A483" s="25">
        <v>424</v>
      </c>
      <c r="B483" s="162"/>
      <c r="C483" s="163"/>
      <c r="D483" s="138">
        <v>4001350029</v>
      </c>
      <c r="E483" s="18" t="s">
        <v>179</v>
      </c>
      <c r="F483" s="29">
        <f t="shared" si="485"/>
        <v>6282.4587599999995</v>
      </c>
      <c r="G483" s="18" t="s">
        <v>28</v>
      </c>
      <c r="H483" s="18">
        <v>34</v>
      </c>
      <c r="I483" s="18"/>
      <c r="J483" s="19">
        <v>5</v>
      </c>
      <c r="K483" s="66">
        <v>1</v>
      </c>
      <c r="L483" s="162">
        <v>134</v>
      </c>
      <c r="M483" s="162">
        <f t="shared" si="535"/>
        <v>146</v>
      </c>
      <c r="N483" s="162">
        <v>39</v>
      </c>
      <c r="O483" s="162">
        <v>2.2000000000000002</v>
      </c>
      <c r="P483" s="162">
        <v>200</v>
      </c>
      <c r="Q483" s="162">
        <v>50</v>
      </c>
      <c r="R483" s="162">
        <v>100</v>
      </c>
      <c r="S483" s="162"/>
      <c r="T483" s="20">
        <f t="shared" si="536"/>
        <v>1</v>
      </c>
      <c r="U483" s="71">
        <f t="shared" si="328"/>
        <v>1615.9864000000002</v>
      </c>
      <c r="V483" s="71">
        <f t="shared" si="329"/>
        <v>747.84059999999999</v>
      </c>
      <c r="W483" s="71">
        <f t="shared" si="330"/>
        <v>456.55676</v>
      </c>
      <c r="X483" s="71">
        <f t="shared" si="331"/>
        <v>1836.1000000000001</v>
      </c>
      <c r="Y483" s="71">
        <f t="shared" si="332"/>
        <v>774.28499999999997</v>
      </c>
      <c r="Z483" s="71">
        <f t="shared" si="333"/>
        <v>851.68999999999994</v>
      </c>
      <c r="AA483" s="71">
        <f t="shared" si="334"/>
        <v>0</v>
      </c>
      <c r="AB483" s="71">
        <f t="shared" si="537"/>
        <v>6282.4587599999995</v>
      </c>
    </row>
    <row r="484" spans="1:28" x14ac:dyDescent="0.2">
      <c r="A484" s="25">
        <v>425</v>
      </c>
      <c r="B484" s="162"/>
      <c r="C484" s="163"/>
      <c r="D484" s="138">
        <v>4201490010</v>
      </c>
      <c r="E484" s="18" t="s">
        <v>227</v>
      </c>
      <c r="F484" s="29">
        <f t="shared" si="485"/>
        <v>7494.1559999999999</v>
      </c>
      <c r="G484" s="18" t="s">
        <v>7</v>
      </c>
      <c r="H484" s="18">
        <v>32</v>
      </c>
      <c r="I484" s="18"/>
      <c r="J484" s="19">
        <v>16</v>
      </c>
      <c r="K484" s="66">
        <v>1</v>
      </c>
      <c r="L484" s="162">
        <v>150</v>
      </c>
      <c r="M484" s="162">
        <f t="shared" si="535"/>
        <v>146</v>
      </c>
      <c r="N484" s="162">
        <v>39</v>
      </c>
      <c r="O484" s="162">
        <v>2.2000000000000002</v>
      </c>
      <c r="P484" s="162">
        <v>200</v>
      </c>
      <c r="Q484" s="162">
        <v>50</v>
      </c>
      <c r="R484" s="162">
        <v>130</v>
      </c>
      <c r="S484" s="162">
        <v>40</v>
      </c>
      <c r="T484" s="20">
        <f t="shared" si="536"/>
        <v>1.7</v>
      </c>
      <c r="U484" s="71">
        <f t="shared" si="328"/>
        <v>1808.94</v>
      </c>
      <c r="V484" s="71">
        <f t="shared" si="329"/>
        <v>837.13499999999999</v>
      </c>
      <c r="W484" s="71">
        <f t="shared" si="330"/>
        <v>511.07100000000003</v>
      </c>
      <c r="X484" s="71">
        <f t="shared" si="331"/>
        <v>1836.1000000000001</v>
      </c>
      <c r="Y484" s="71">
        <f t="shared" si="332"/>
        <v>774.28499999999997</v>
      </c>
      <c r="Z484" s="71">
        <f t="shared" si="333"/>
        <v>1107.1969999999999</v>
      </c>
      <c r="AA484" s="71">
        <f t="shared" si="334"/>
        <v>619.428</v>
      </c>
      <c r="AB484" s="71">
        <f t="shared" si="537"/>
        <v>7494.1559999999999</v>
      </c>
    </row>
    <row r="485" spans="1:28" x14ac:dyDescent="0.2">
      <c r="A485" s="25">
        <v>426</v>
      </c>
      <c r="B485" s="162"/>
      <c r="C485" s="163"/>
      <c r="D485" s="138">
        <v>4201500019</v>
      </c>
      <c r="E485" s="18" t="s">
        <v>384</v>
      </c>
      <c r="F485" s="29">
        <f t="shared" si="485"/>
        <v>7157.3937599999999</v>
      </c>
      <c r="G485" s="18" t="s">
        <v>28</v>
      </c>
      <c r="H485" s="18">
        <v>34</v>
      </c>
      <c r="I485" s="18"/>
      <c r="J485" s="19">
        <v>9</v>
      </c>
      <c r="K485" s="66">
        <v>1</v>
      </c>
      <c r="L485" s="162">
        <v>134</v>
      </c>
      <c r="M485" s="162">
        <f t="shared" si="535"/>
        <v>146</v>
      </c>
      <c r="N485" s="162">
        <v>39</v>
      </c>
      <c r="O485" s="162">
        <v>2.2000000000000002</v>
      </c>
      <c r="P485" s="162">
        <v>200</v>
      </c>
      <c r="Q485" s="162">
        <v>50</v>
      </c>
      <c r="R485" s="162">
        <v>130</v>
      </c>
      <c r="S485" s="162">
        <v>40</v>
      </c>
      <c r="T485" s="20">
        <f t="shared" si="536"/>
        <v>1.7</v>
      </c>
      <c r="U485" s="71">
        <f t="shared" si="328"/>
        <v>1615.9864000000002</v>
      </c>
      <c r="V485" s="71">
        <f t="shared" si="329"/>
        <v>747.84059999999999</v>
      </c>
      <c r="W485" s="71">
        <f t="shared" si="330"/>
        <v>456.55676</v>
      </c>
      <c r="X485" s="71">
        <f t="shared" si="331"/>
        <v>1836.1000000000001</v>
      </c>
      <c r="Y485" s="71">
        <f t="shared" si="332"/>
        <v>774.28499999999997</v>
      </c>
      <c r="Z485" s="71">
        <f t="shared" si="333"/>
        <v>1107.1969999999999</v>
      </c>
      <c r="AA485" s="71">
        <f t="shared" si="334"/>
        <v>619.428</v>
      </c>
      <c r="AB485" s="71">
        <f t="shared" si="537"/>
        <v>7157.3937599999999</v>
      </c>
    </row>
    <row r="486" spans="1:28" x14ac:dyDescent="0.2">
      <c r="A486" s="25">
        <v>427</v>
      </c>
      <c r="B486" s="162"/>
      <c r="C486" s="163"/>
      <c r="D486" s="26">
        <v>4404050010</v>
      </c>
      <c r="E486" s="18" t="s">
        <v>385</v>
      </c>
      <c r="F486" s="29">
        <f t="shared" si="485"/>
        <v>7664.4939999999997</v>
      </c>
      <c r="G486" s="18" t="s">
        <v>7</v>
      </c>
      <c r="H486" s="18">
        <v>32</v>
      </c>
      <c r="I486" s="18"/>
      <c r="J486" s="19">
        <v>3</v>
      </c>
      <c r="K486" s="66">
        <v>1</v>
      </c>
      <c r="L486" s="162">
        <v>150</v>
      </c>
      <c r="M486" s="162">
        <f t="shared" si="535"/>
        <v>146</v>
      </c>
      <c r="N486" s="162">
        <v>39</v>
      </c>
      <c r="O486" s="162">
        <v>2.2000000000000002</v>
      </c>
      <c r="P486" s="162">
        <v>200</v>
      </c>
      <c r="Q486" s="162">
        <v>50</v>
      </c>
      <c r="R486" s="162">
        <v>150</v>
      </c>
      <c r="S486" s="162">
        <v>40</v>
      </c>
      <c r="T486" s="20">
        <f t="shared" si="536"/>
        <v>1.9</v>
      </c>
      <c r="U486" s="71">
        <f t="shared" si="328"/>
        <v>1808.94</v>
      </c>
      <c r="V486" s="71">
        <f t="shared" si="329"/>
        <v>837.13499999999999</v>
      </c>
      <c r="W486" s="71">
        <f t="shared" si="330"/>
        <v>511.07100000000003</v>
      </c>
      <c r="X486" s="71">
        <f t="shared" si="331"/>
        <v>1836.1000000000001</v>
      </c>
      <c r="Y486" s="71">
        <f t="shared" si="332"/>
        <v>774.28499999999997</v>
      </c>
      <c r="Z486" s="71">
        <f t="shared" si="333"/>
        <v>1277.5349999999999</v>
      </c>
      <c r="AA486" s="71">
        <f t="shared" si="334"/>
        <v>619.428</v>
      </c>
      <c r="AB486" s="71">
        <f t="shared" si="537"/>
        <v>7664.4939999999997</v>
      </c>
    </row>
    <row r="487" spans="1:28" x14ac:dyDescent="0.2">
      <c r="A487" s="25">
        <v>428</v>
      </c>
      <c r="B487" s="162"/>
      <c r="C487" s="163"/>
      <c r="D487" s="138">
        <v>4901100010</v>
      </c>
      <c r="E487" s="69" t="s">
        <v>305</v>
      </c>
      <c r="F487" s="139">
        <f t="shared" si="485"/>
        <v>8144.5460000000003</v>
      </c>
      <c r="G487" s="18" t="s">
        <v>7</v>
      </c>
      <c r="H487" s="18">
        <v>32</v>
      </c>
      <c r="I487" s="18"/>
      <c r="J487" s="19">
        <v>16</v>
      </c>
      <c r="K487" s="66">
        <v>1</v>
      </c>
      <c r="L487" s="162">
        <v>150</v>
      </c>
      <c r="M487" s="162">
        <f t="shared" si="535"/>
        <v>146</v>
      </c>
      <c r="N487" s="162">
        <v>39</v>
      </c>
      <c r="O487" s="162">
        <v>2.2000000000000002</v>
      </c>
      <c r="P487" s="162">
        <v>200</v>
      </c>
      <c r="Q487" s="162">
        <v>50</v>
      </c>
      <c r="R487" s="162">
        <v>170</v>
      </c>
      <c r="S487" s="162">
        <v>60</v>
      </c>
      <c r="T487" s="20">
        <f t="shared" si="536"/>
        <v>2.2999999999999998</v>
      </c>
      <c r="U487" s="71">
        <f t="shared" si="328"/>
        <v>1808.94</v>
      </c>
      <c r="V487" s="71">
        <f t="shared" si="329"/>
        <v>837.13499999999999</v>
      </c>
      <c r="W487" s="71">
        <f t="shared" si="330"/>
        <v>511.07100000000003</v>
      </c>
      <c r="X487" s="71">
        <f t="shared" si="331"/>
        <v>1836.1000000000001</v>
      </c>
      <c r="Y487" s="71">
        <f t="shared" si="332"/>
        <v>774.28499999999997</v>
      </c>
      <c r="Z487" s="71">
        <f t="shared" si="333"/>
        <v>1447.873</v>
      </c>
      <c r="AA487" s="71">
        <f t="shared" si="334"/>
        <v>929.14199999999994</v>
      </c>
      <c r="AB487" s="71">
        <f t="shared" si="537"/>
        <v>8144.5460000000003</v>
      </c>
    </row>
  </sheetData>
  <autoFilter ref="A18:AB487"/>
  <mergeCells count="5">
    <mergeCell ref="L12:O12"/>
    <mergeCell ref="U14:AB14"/>
    <mergeCell ref="L17:S17"/>
    <mergeCell ref="L16:S16"/>
    <mergeCell ref="L15:S15"/>
  </mergeCells>
  <phoneticPr fontId="16" type="noConversion"/>
  <pageMargins left="0.75" right="0.75" top="1" bottom="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3"/>
  <dimension ref="A1:G2949"/>
  <sheetViews>
    <sheetView workbookViewId="0">
      <selection activeCell="E2" sqref="E2"/>
    </sheetView>
  </sheetViews>
  <sheetFormatPr defaultRowHeight="18" x14ac:dyDescent="0.25"/>
  <cols>
    <col min="1" max="1" width="11.140625" style="31" bestFit="1" customWidth="1"/>
    <col min="2" max="2" width="2" style="36" customWidth="1"/>
    <col min="3" max="3" width="2.42578125" customWidth="1"/>
    <col min="4" max="4" width="21.140625" customWidth="1"/>
  </cols>
  <sheetData>
    <row r="1" spans="1:7" ht="36" x14ac:dyDescent="0.2">
      <c r="A1" s="184">
        <v>2019</v>
      </c>
      <c r="B1" s="185"/>
      <c r="C1" s="185"/>
      <c r="D1" s="186" t="s">
        <v>552</v>
      </c>
      <c r="F1" s="170">
        <v>886.63</v>
      </c>
      <c r="G1" s="171" t="s">
        <v>524</v>
      </c>
    </row>
    <row r="2" spans="1:7" ht="12.75" x14ac:dyDescent="0.2">
      <c r="A2" s="172" t="s">
        <v>363</v>
      </c>
      <c r="B2" s="168"/>
      <c r="C2" s="168"/>
      <c r="D2" s="173" t="s">
        <v>364</v>
      </c>
    </row>
    <row r="3" spans="1:7" x14ac:dyDescent="0.25">
      <c r="A3" s="174">
        <v>1</v>
      </c>
      <c r="B3" s="169"/>
      <c r="C3" s="169"/>
      <c r="D3" s="175">
        <v>440.38</v>
      </c>
      <c r="E3" s="30"/>
      <c r="F3" s="75"/>
    </row>
    <row r="4" spans="1:7" x14ac:dyDescent="0.25">
      <c r="A4" s="174">
        <v>2</v>
      </c>
      <c r="B4" s="169"/>
      <c r="C4" s="169"/>
      <c r="D4" s="175">
        <v>458</v>
      </c>
      <c r="E4" s="30"/>
      <c r="F4" s="75"/>
    </row>
    <row r="5" spans="1:7" x14ac:dyDescent="0.25">
      <c r="A5" s="174">
        <v>3</v>
      </c>
      <c r="B5" s="169"/>
      <c r="C5" s="169"/>
      <c r="D5" s="175">
        <v>476.31</v>
      </c>
      <c r="E5" s="30"/>
      <c r="F5" s="75"/>
    </row>
    <row r="6" spans="1:7" x14ac:dyDescent="0.25">
      <c r="A6" s="174">
        <v>4</v>
      </c>
      <c r="B6" s="169"/>
      <c r="C6" s="169"/>
      <c r="D6" s="175">
        <v>495.37</v>
      </c>
      <c r="E6" s="30"/>
      <c r="F6" s="75"/>
    </row>
    <row r="7" spans="1:7" x14ac:dyDescent="0.25">
      <c r="A7" s="174">
        <v>5</v>
      </c>
      <c r="B7" s="169"/>
      <c r="C7" s="169"/>
      <c r="D7" s="175">
        <v>515.17999999999995</v>
      </c>
      <c r="E7" s="30"/>
      <c r="F7" s="75"/>
    </row>
    <row r="8" spans="1:7" x14ac:dyDescent="0.25">
      <c r="A8" s="174">
        <v>6</v>
      </c>
      <c r="B8" s="169"/>
      <c r="C8" s="169"/>
      <c r="D8" s="175">
        <v>535.79999999999995</v>
      </c>
      <c r="E8" s="30"/>
      <c r="F8" s="75"/>
    </row>
    <row r="9" spans="1:7" x14ac:dyDescent="0.25">
      <c r="A9" s="174">
        <v>7</v>
      </c>
      <c r="B9" s="169"/>
      <c r="C9" s="169"/>
      <c r="D9" s="175">
        <v>557.21</v>
      </c>
      <c r="E9" s="30"/>
      <c r="F9" s="75"/>
    </row>
    <row r="10" spans="1:7" x14ac:dyDescent="0.25">
      <c r="A10" s="174">
        <v>8</v>
      </c>
      <c r="B10" s="169"/>
      <c r="C10" s="169"/>
      <c r="D10" s="175">
        <v>579.51</v>
      </c>
      <c r="E10" s="30"/>
      <c r="F10" s="75"/>
    </row>
    <row r="11" spans="1:7" x14ac:dyDescent="0.25">
      <c r="A11" s="174">
        <v>9</v>
      </c>
      <c r="B11" s="169"/>
      <c r="C11" s="169"/>
      <c r="D11" s="175">
        <v>602.70000000000005</v>
      </c>
      <c r="E11" s="30"/>
      <c r="F11" s="75"/>
    </row>
    <row r="12" spans="1:7" x14ac:dyDescent="0.25">
      <c r="A12" s="174">
        <v>10</v>
      </c>
      <c r="B12" s="169"/>
      <c r="C12" s="169"/>
      <c r="D12" s="175">
        <v>626.80999999999995</v>
      </c>
      <c r="E12" s="30"/>
      <c r="F12" s="75"/>
    </row>
    <row r="13" spans="1:7" x14ac:dyDescent="0.25">
      <c r="A13" s="174">
        <v>11</v>
      </c>
      <c r="B13" s="169"/>
      <c r="C13" s="169"/>
      <c r="D13" s="175">
        <v>651.88</v>
      </c>
      <c r="E13" s="30"/>
      <c r="F13" s="75"/>
    </row>
    <row r="14" spans="1:7" x14ac:dyDescent="0.25">
      <c r="A14" s="174">
        <v>12</v>
      </c>
      <c r="B14" s="169"/>
      <c r="C14" s="169"/>
      <c r="D14" s="175">
        <v>677.95</v>
      </c>
      <c r="E14" s="30"/>
      <c r="F14" s="75"/>
    </row>
    <row r="15" spans="1:7" x14ac:dyDescent="0.25">
      <c r="A15" s="174">
        <v>13</v>
      </c>
      <c r="B15" s="169"/>
      <c r="C15" s="169"/>
      <c r="D15" s="175">
        <v>705.06</v>
      </c>
      <c r="E15" s="30"/>
      <c r="F15" s="75"/>
    </row>
    <row r="16" spans="1:7" x14ac:dyDescent="0.25">
      <c r="A16" s="174">
        <v>14</v>
      </c>
      <c r="B16" s="169"/>
      <c r="C16" s="169"/>
      <c r="D16" s="175">
        <v>733.27</v>
      </c>
      <c r="E16" s="30"/>
      <c r="F16" s="75"/>
    </row>
    <row r="17" spans="1:7" x14ac:dyDescent="0.25">
      <c r="A17" s="174">
        <v>15</v>
      </c>
      <c r="B17" s="169"/>
      <c r="C17" s="169"/>
      <c r="D17" s="175">
        <v>762.6</v>
      </c>
      <c r="E17" s="30"/>
      <c r="F17" s="81"/>
      <c r="G17" s="30"/>
    </row>
    <row r="18" spans="1:7" x14ac:dyDescent="0.25">
      <c r="A18" s="174">
        <v>16</v>
      </c>
      <c r="B18" s="169"/>
      <c r="C18" s="169"/>
      <c r="D18" s="175">
        <v>793.1</v>
      </c>
      <c r="E18" s="30"/>
      <c r="F18" s="81"/>
      <c r="G18" s="30"/>
    </row>
    <row r="19" spans="1:7" x14ac:dyDescent="0.25">
      <c r="A19" s="174">
        <v>17</v>
      </c>
      <c r="B19" s="169"/>
      <c r="C19" s="169"/>
      <c r="D19" s="175">
        <v>824.84</v>
      </c>
      <c r="E19" s="30"/>
      <c r="F19" s="81"/>
      <c r="G19" s="30"/>
    </row>
    <row r="20" spans="1:7" x14ac:dyDescent="0.25">
      <c r="A20" s="174">
        <v>18</v>
      </c>
      <c r="B20" s="169"/>
      <c r="C20" s="169"/>
      <c r="D20" s="175">
        <v>857.83</v>
      </c>
      <c r="E20" s="30"/>
      <c r="F20" s="75"/>
    </row>
    <row r="21" spans="1:7" x14ac:dyDescent="0.25">
      <c r="A21" s="174">
        <v>19</v>
      </c>
      <c r="B21" s="169"/>
      <c r="C21" s="169"/>
      <c r="D21" s="175">
        <v>892.13</v>
      </c>
      <c r="E21" s="30"/>
      <c r="F21" s="75"/>
    </row>
    <row r="22" spans="1:7" x14ac:dyDescent="0.25">
      <c r="A22" s="174">
        <v>20</v>
      </c>
      <c r="B22" s="169"/>
      <c r="C22" s="169"/>
      <c r="D22" s="175">
        <v>927.82</v>
      </c>
      <c r="E22" s="30"/>
      <c r="F22" s="75"/>
    </row>
    <row r="23" spans="1:7" x14ac:dyDescent="0.25">
      <c r="A23" s="174">
        <v>21</v>
      </c>
      <c r="B23" s="169"/>
      <c r="C23" s="169"/>
      <c r="D23" s="175">
        <v>964.94</v>
      </c>
      <c r="F23" s="75"/>
    </row>
    <row r="24" spans="1:7" x14ac:dyDescent="0.25">
      <c r="A24" s="174">
        <v>22</v>
      </c>
      <c r="B24" s="169"/>
      <c r="C24" s="169"/>
      <c r="D24" s="175">
        <v>1003.54</v>
      </c>
      <c r="F24" s="75"/>
    </row>
    <row r="25" spans="1:7" x14ac:dyDescent="0.25">
      <c r="A25" s="174">
        <v>23</v>
      </c>
      <c r="B25" s="169"/>
      <c r="C25" s="169"/>
      <c r="D25" s="175">
        <v>1043.68</v>
      </c>
      <c r="F25" s="75"/>
    </row>
    <row r="26" spans="1:7" x14ac:dyDescent="0.25">
      <c r="A26" s="174">
        <v>24</v>
      </c>
      <c r="B26" s="169"/>
      <c r="C26" s="169"/>
      <c r="D26" s="175">
        <v>1085.43</v>
      </c>
      <c r="F26" s="75"/>
    </row>
    <row r="27" spans="1:7" x14ac:dyDescent="0.25">
      <c r="A27" s="174">
        <v>25</v>
      </c>
      <c r="B27" s="169"/>
      <c r="C27" s="169"/>
      <c r="D27" s="175">
        <v>1128.83</v>
      </c>
      <c r="F27" s="75"/>
    </row>
    <row r="28" spans="1:7" x14ac:dyDescent="0.25">
      <c r="A28" s="174">
        <v>26</v>
      </c>
      <c r="B28" s="169"/>
      <c r="C28" s="169"/>
      <c r="D28" s="175">
        <v>1173.99</v>
      </c>
      <c r="F28" s="75"/>
    </row>
    <row r="29" spans="1:7" x14ac:dyDescent="0.25">
      <c r="A29" s="174">
        <v>27</v>
      </c>
      <c r="B29" s="169"/>
      <c r="C29" s="169"/>
      <c r="D29" s="175">
        <v>1220.94</v>
      </c>
      <c r="F29" s="75"/>
    </row>
    <row r="30" spans="1:7" x14ac:dyDescent="0.25">
      <c r="A30" s="174">
        <v>28</v>
      </c>
      <c r="B30" s="169"/>
      <c r="C30" s="169"/>
      <c r="D30" s="175">
        <v>1269.78</v>
      </c>
      <c r="F30" s="75"/>
    </row>
    <row r="31" spans="1:7" x14ac:dyDescent="0.25">
      <c r="A31" s="174">
        <v>29</v>
      </c>
      <c r="B31" s="169"/>
      <c r="C31" s="169"/>
      <c r="D31" s="175">
        <v>1320.58</v>
      </c>
      <c r="F31" s="75"/>
    </row>
    <row r="32" spans="1:7" x14ac:dyDescent="0.25">
      <c r="A32" s="174">
        <v>30</v>
      </c>
      <c r="B32" s="169"/>
      <c r="C32" s="169"/>
      <c r="D32" s="175">
        <v>1373.4</v>
      </c>
      <c r="F32" s="75"/>
    </row>
    <row r="33" spans="1:7" x14ac:dyDescent="0.25">
      <c r="A33" s="174">
        <v>31</v>
      </c>
      <c r="B33" s="169"/>
      <c r="C33" s="169"/>
      <c r="D33" s="175">
        <v>1428.34</v>
      </c>
      <c r="F33" s="75"/>
    </row>
    <row r="34" spans="1:7" x14ac:dyDescent="0.25">
      <c r="A34" s="174">
        <v>32</v>
      </c>
      <c r="B34" s="169"/>
      <c r="C34" s="169"/>
      <c r="D34" s="175">
        <v>1485.46</v>
      </c>
      <c r="F34" s="75"/>
    </row>
    <row r="35" spans="1:7" x14ac:dyDescent="0.25">
      <c r="A35" s="174">
        <v>33</v>
      </c>
      <c r="B35" s="169"/>
      <c r="C35" s="169"/>
      <c r="D35" s="175">
        <v>1544.88</v>
      </c>
      <c r="F35" s="75"/>
    </row>
    <row r="36" spans="1:7" x14ac:dyDescent="0.25">
      <c r="A36" s="174">
        <v>34</v>
      </c>
      <c r="B36" s="169"/>
      <c r="C36" s="169"/>
      <c r="D36" s="175">
        <v>1606.68</v>
      </c>
      <c r="F36" s="75"/>
    </row>
    <row r="37" spans="1:7" x14ac:dyDescent="0.25">
      <c r="A37" s="174">
        <v>35</v>
      </c>
      <c r="B37" s="169"/>
      <c r="C37" s="169"/>
      <c r="D37" s="175">
        <v>1670.94</v>
      </c>
      <c r="F37" s="75"/>
    </row>
    <row r="38" spans="1:7" x14ac:dyDescent="0.25">
      <c r="A38" s="174">
        <v>36</v>
      </c>
      <c r="B38" s="169"/>
      <c r="C38" s="169"/>
      <c r="D38" s="175">
        <v>1737.79</v>
      </c>
      <c r="F38" s="75"/>
    </row>
    <row r="39" spans="1:7" x14ac:dyDescent="0.25">
      <c r="A39" s="174">
        <v>37</v>
      </c>
      <c r="B39" s="169"/>
      <c r="C39" s="169"/>
      <c r="D39" s="175">
        <v>1807.29</v>
      </c>
      <c r="F39" s="75"/>
    </row>
    <row r="40" spans="1:7" x14ac:dyDescent="0.25">
      <c r="A40" s="174">
        <v>38</v>
      </c>
      <c r="B40" s="169"/>
      <c r="C40" s="169"/>
      <c r="D40" s="175">
        <v>1879.59</v>
      </c>
      <c r="F40" s="75"/>
    </row>
    <row r="41" spans="1:7" x14ac:dyDescent="0.25">
      <c r="A41" s="174">
        <v>39</v>
      </c>
      <c r="B41" s="169"/>
      <c r="C41" s="169"/>
      <c r="D41" s="175">
        <v>1954.78</v>
      </c>
      <c r="F41" s="75"/>
      <c r="G41" s="75"/>
    </row>
    <row r="42" spans="1:7" x14ac:dyDescent="0.25">
      <c r="A42" s="174">
        <v>40</v>
      </c>
      <c r="B42" s="169"/>
      <c r="C42" s="169"/>
      <c r="D42" s="175">
        <v>2032.98</v>
      </c>
      <c r="F42" s="75"/>
    </row>
    <row r="43" spans="1:7" x14ac:dyDescent="0.25">
      <c r="A43" s="174">
        <v>41</v>
      </c>
      <c r="B43" s="169"/>
      <c r="C43" s="169"/>
      <c r="D43" s="175">
        <v>2114.29</v>
      </c>
      <c r="F43" s="75"/>
    </row>
    <row r="44" spans="1:7" x14ac:dyDescent="0.25">
      <c r="A44" s="174">
        <v>42</v>
      </c>
      <c r="B44" s="169"/>
      <c r="C44" s="169"/>
      <c r="D44" s="175">
        <v>2198.84</v>
      </c>
      <c r="F44" s="75"/>
    </row>
    <row r="45" spans="1:7" x14ac:dyDescent="0.25">
      <c r="A45" s="174">
        <v>43</v>
      </c>
      <c r="B45" s="169"/>
      <c r="C45" s="169"/>
      <c r="D45" s="175">
        <v>2286.81</v>
      </c>
      <c r="F45" s="75"/>
    </row>
    <row r="46" spans="1:7" x14ac:dyDescent="0.25">
      <c r="A46" s="174">
        <v>44</v>
      </c>
      <c r="B46" s="169"/>
      <c r="C46" s="169"/>
      <c r="D46" s="175">
        <v>2378.2800000000002</v>
      </c>
      <c r="F46" s="75"/>
    </row>
    <row r="47" spans="1:7" x14ac:dyDescent="0.25">
      <c r="A47" s="174">
        <v>45</v>
      </c>
      <c r="B47" s="169"/>
      <c r="C47" s="169"/>
      <c r="D47" s="175">
        <v>2473.41</v>
      </c>
      <c r="F47" s="75"/>
    </row>
    <row r="48" spans="1:7" x14ac:dyDescent="0.25">
      <c r="A48" s="174">
        <v>46</v>
      </c>
      <c r="B48" s="169"/>
      <c r="C48" s="169"/>
      <c r="D48" s="175">
        <v>2572.34</v>
      </c>
      <c r="F48" s="75"/>
    </row>
    <row r="49" spans="1:6" x14ac:dyDescent="0.25">
      <c r="A49" s="174">
        <v>47</v>
      </c>
      <c r="B49" s="169"/>
      <c r="C49" s="169"/>
      <c r="D49" s="175">
        <v>2675.25</v>
      </c>
      <c r="F49" s="75"/>
    </row>
    <row r="50" spans="1:6" x14ac:dyDescent="0.25">
      <c r="A50" s="174">
        <v>48</v>
      </c>
      <c r="B50" s="169"/>
      <c r="C50" s="169"/>
      <c r="D50" s="175">
        <v>2782.25</v>
      </c>
      <c r="F50" s="75"/>
    </row>
    <row r="51" spans="1:6" x14ac:dyDescent="0.25">
      <c r="A51" s="174">
        <v>49</v>
      </c>
      <c r="B51" s="169"/>
      <c r="C51" s="169"/>
      <c r="D51" s="175">
        <v>2893.54</v>
      </c>
      <c r="F51" s="75"/>
    </row>
    <row r="52" spans="1:6" x14ac:dyDescent="0.25">
      <c r="A52" s="174">
        <v>50</v>
      </c>
      <c r="B52" s="169"/>
      <c r="C52" s="169"/>
      <c r="D52" s="175">
        <v>3009.28</v>
      </c>
      <c r="F52" s="75"/>
    </row>
    <row r="53" spans="1:6" x14ac:dyDescent="0.25">
      <c r="A53" s="174">
        <v>51</v>
      </c>
      <c r="B53" s="169"/>
      <c r="C53" s="169"/>
      <c r="D53" s="175">
        <v>3129.66</v>
      </c>
      <c r="F53" s="75"/>
    </row>
    <row r="54" spans="1:6" x14ac:dyDescent="0.25">
      <c r="A54" s="174">
        <v>52</v>
      </c>
      <c r="B54" s="169"/>
      <c r="C54" s="169"/>
      <c r="D54" s="175">
        <v>3254.84</v>
      </c>
      <c r="F54" s="75"/>
    </row>
    <row r="55" spans="1:6" x14ac:dyDescent="0.25">
      <c r="A55" s="174">
        <v>53</v>
      </c>
      <c r="B55" s="169"/>
      <c r="C55" s="169"/>
      <c r="D55" s="175">
        <v>3385.03</v>
      </c>
      <c r="F55" s="75"/>
    </row>
    <row r="56" spans="1:6" x14ac:dyDescent="0.25">
      <c r="A56" s="174">
        <v>54</v>
      </c>
      <c r="B56" s="169"/>
      <c r="C56" s="169"/>
      <c r="D56" s="175">
        <v>3520.44</v>
      </c>
      <c r="F56" s="75"/>
    </row>
    <row r="57" spans="1:6" x14ac:dyDescent="0.25">
      <c r="A57" s="174">
        <v>55</v>
      </c>
      <c r="B57" s="169"/>
      <c r="C57" s="169"/>
      <c r="D57" s="175">
        <v>3661.25</v>
      </c>
      <c r="F57" s="75"/>
    </row>
    <row r="58" spans="1:6" x14ac:dyDescent="0.25">
      <c r="A58" s="174">
        <v>56</v>
      </c>
      <c r="B58" s="169"/>
      <c r="C58" s="169"/>
      <c r="D58" s="175">
        <v>3807.69</v>
      </c>
      <c r="F58" s="75"/>
    </row>
    <row r="59" spans="1:6" x14ac:dyDescent="0.25">
      <c r="A59" s="174">
        <v>57</v>
      </c>
      <c r="B59" s="169"/>
      <c r="C59" s="169"/>
      <c r="D59" s="175">
        <v>3960.02</v>
      </c>
      <c r="F59" s="75"/>
    </row>
    <row r="60" spans="1:6" x14ac:dyDescent="0.25">
      <c r="A60" s="174">
        <v>58</v>
      </c>
      <c r="B60" s="169"/>
      <c r="C60" s="169"/>
      <c r="D60" s="175">
        <v>4118.41</v>
      </c>
      <c r="F60" s="75"/>
    </row>
    <row r="61" spans="1:6" x14ac:dyDescent="0.25">
      <c r="A61" s="174">
        <v>59</v>
      </c>
      <c r="B61" s="169"/>
      <c r="C61" s="169"/>
      <c r="D61" s="175">
        <v>4283.1400000000003</v>
      </c>
      <c r="F61" s="75"/>
    </row>
    <row r="62" spans="1:6" x14ac:dyDescent="0.25">
      <c r="A62" s="174">
        <v>60</v>
      </c>
      <c r="B62" s="169"/>
      <c r="C62" s="169"/>
      <c r="D62" s="175">
        <v>4454.47</v>
      </c>
      <c r="F62" s="75"/>
    </row>
    <row r="63" spans="1:6" x14ac:dyDescent="0.25">
      <c r="A63" s="174">
        <v>61</v>
      </c>
      <c r="B63" s="169"/>
      <c r="C63" s="169"/>
      <c r="D63" s="175">
        <v>4632.6400000000003</v>
      </c>
      <c r="F63" s="75"/>
    </row>
    <row r="64" spans="1:6" x14ac:dyDescent="0.25">
      <c r="A64" s="174">
        <v>62</v>
      </c>
      <c r="B64" s="169"/>
      <c r="C64" s="169"/>
      <c r="D64" s="175">
        <v>4817.96</v>
      </c>
      <c r="F64" s="75"/>
    </row>
    <row r="65" spans="1:6" x14ac:dyDescent="0.25">
      <c r="A65" s="174">
        <v>63</v>
      </c>
      <c r="B65" s="169"/>
      <c r="C65" s="169"/>
      <c r="D65" s="175">
        <v>5010.67</v>
      </c>
      <c r="F65" s="75"/>
    </row>
    <row r="66" spans="1:6" x14ac:dyDescent="0.25">
      <c r="A66" s="174">
        <v>64</v>
      </c>
      <c r="B66" s="169"/>
      <c r="C66" s="169"/>
      <c r="D66" s="175">
        <v>5211.1000000000004</v>
      </c>
      <c r="F66" s="75"/>
    </row>
    <row r="67" spans="1:6" ht="18.75" thickBot="1" x14ac:dyDescent="0.3">
      <c r="A67" s="176">
        <v>65</v>
      </c>
      <c r="B67" s="177"/>
      <c r="C67" s="177"/>
      <c r="D67" s="178">
        <v>5419.54</v>
      </c>
      <c r="F67" s="75"/>
    </row>
    <row r="68" spans="1:6" x14ac:dyDescent="0.25">
      <c r="A68" s="32"/>
      <c r="B68" s="33"/>
    </row>
    <row r="69" spans="1:6" ht="15" x14ac:dyDescent="0.2">
      <c r="A69" s="34"/>
      <c r="B69" s="33"/>
    </row>
    <row r="70" spans="1:6" x14ac:dyDescent="0.25">
      <c r="A70" s="32"/>
      <c r="B70" s="33"/>
    </row>
    <row r="71" spans="1:6" x14ac:dyDescent="0.25">
      <c r="A71" s="32"/>
      <c r="B71" s="33"/>
    </row>
    <row r="72" spans="1:6" x14ac:dyDescent="0.25">
      <c r="A72" s="32"/>
      <c r="B72" s="33"/>
    </row>
    <row r="73" spans="1:6" x14ac:dyDescent="0.25">
      <c r="A73" s="32"/>
      <c r="B73" s="33"/>
    </row>
    <row r="74" spans="1:6" x14ac:dyDescent="0.25">
      <c r="A74" s="32"/>
      <c r="B74" s="33"/>
    </row>
    <row r="75" spans="1:6" x14ac:dyDescent="0.25">
      <c r="A75" s="32"/>
      <c r="B75" s="33"/>
    </row>
    <row r="76" spans="1:6" x14ac:dyDescent="0.25">
      <c r="A76" s="32"/>
      <c r="B76" s="33"/>
    </row>
    <row r="77" spans="1:6" x14ac:dyDescent="0.25">
      <c r="A77" s="32"/>
      <c r="B77" s="33"/>
    </row>
    <row r="78" spans="1:6" x14ac:dyDescent="0.25">
      <c r="A78" s="32"/>
      <c r="B78" s="33"/>
    </row>
    <row r="79" spans="1:6" x14ac:dyDescent="0.25">
      <c r="A79" s="32"/>
      <c r="B79" s="33"/>
    </row>
    <row r="80" spans="1:6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32"/>
      <c r="B94" s="33"/>
    </row>
    <row r="95" spans="1:2" x14ac:dyDescent="0.25">
      <c r="A95" s="32"/>
      <c r="B95" s="33"/>
    </row>
    <row r="96" spans="1:2" x14ac:dyDescent="0.25">
      <c r="A96" s="32"/>
      <c r="B96" s="33"/>
    </row>
    <row r="97" spans="1:2" x14ac:dyDescent="0.25">
      <c r="A97" s="32"/>
      <c r="B97" s="33"/>
    </row>
    <row r="98" spans="1:2" x14ac:dyDescent="0.25">
      <c r="A98" s="32"/>
      <c r="B98" s="33"/>
    </row>
    <row r="99" spans="1:2" x14ac:dyDescent="0.25">
      <c r="A99" s="32"/>
      <c r="B99" s="33"/>
    </row>
    <row r="100" spans="1:2" x14ac:dyDescent="0.25">
      <c r="A100" s="32"/>
      <c r="B100" s="33"/>
    </row>
    <row r="101" spans="1:2" x14ac:dyDescent="0.25">
      <c r="A101" s="32"/>
      <c r="B101" s="33"/>
    </row>
    <row r="102" spans="1:2" x14ac:dyDescent="0.25">
      <c r="A102" s="32"/>
      <c r="B102" s="33"/>
    </row>
    <row r="103" spans="1:2" x14ac:dyDescent="0.25">
      <c r="A103" s="32"/>
      <c r="B103" s="33"/>
    </row>
    <row r="104" spans="1:2" x14ac:dyDescent="0.25">
      <c r="A104" s="32"/>
      <c r="B104" s="33"/>
    </row>
    <row r="105" spans="1:2" x14ac:dyDescent="0.25">
      <c r="A105" s="32"/>
      <c r="B105" s="33"/>
    </row>
    <row r="106" spans="1:2" x14ac:dyDescent="0.25">
      <c r="A106" s="32"/>
      <c r="B106" s="33"/>
    </row>
    <row r="107" spans="1:2" x14ac:dyDescent="0.25">
      <c r="A107" s="32"/>
      <c r="B107" s="33"/>
    </row>
    <row r="108" spans="1:2" x14ac:dyDescent="0.25">
      <c r="A108" s="32"/>
      <c r="B108" s="33"/>
    </row>
    <row r="109" spans="1:2" x14ac:dyDescent="0.25">
      <c r="A109" s="32"/>
      <c r="B109" s="33"/>
    </row>
    <row r="110" spans="1:2" x14ac:dyDescent="0.25">
      <c r="A110" s="32"/>
      <c r="B110" s="33"/>
    </row>
    <row r="111" spans="1:2" x14ac:dyDescent="0.25">
      <c r="A111" s="32"/>
      <c r="B111" s="33"/>
    </row>
    <row r="112" spans="1:2" x14ac:dyDescent="0.25">
      <c r="A112" s="32"/>
      <c r="B112" s="33"/>
    </row>
    <row r="113" spans="1:2" x14ac:dyDescent="0.25">
      <c r="A113" s="32"/>
      <c r="B113" s="33"/>
    </row>
    <row r="114" spans="1:2" x14ac:dyDescent="0.25">
      <c r="A114" s="32"/>
      <c r="B114" s="33"/>
    </row>
    <row r="115" spans="1:2" x14ac:dyDescent="0.25">
      <c r="A115" s="32"/>
      <c r="B115" s="33"/>
    </row>
    <row r="116" spans="1:2" x14ac:dyDescent="0.25">
      <c r="A116" s="32"/>
      <c r="B116" s="33"/>
    </row>
    <row r="117" spans="1:2" x14ac:dyDescent="0.25">
      <c r="A117" s="32"/>
      <c r="B117" s="33"/>
    </row>
    <row r="118" spans="1:2" x14ac:dyDescent="0.25">
      <c r="A118" s="32"/>
      <c r="B118" s="33"/>
    </row>
    <row r="119" spans="1:2" x14ac:dyDescent="0.25">
      <c r="A119" s="32"/>
      <c r="B119" s="33"/>
    </row>
    <row r="120" spans="1:2" x14ac:dyDescent="0.25">
      <c r="A120" s="32"/>
      <c r="B120" s="33"/>
    </row>
    <row r="121" spans="1:2" x14ac:dyDescent="0.25">
      <c r="A121" s="32"/>
      <c r="B121" s="33"/>
    </row>
    <row r="122" spans="1:2" x14ac:dyDescent="0.25">
      <c r="A122" s="32"/>
      <c r="B122" s="33"/>
    </row>
    <row r="123" spans="1:2" x14ac:dyDescent="0.25">
      <c r="A123" s="32"/>
      <c r="B123" s="33"/>
    </row>
    <row r="124" spans="1:2" x14ac:dyDescent="0.25">
      <c r="A124" s="32"/>
      <c r="B124" s="33"/>
    </row>
    <row r="125" spans="1:2" x14ac:dyDescent="0.25">
      <c r="A125" s="32"/>
      <c r="B125" s="33"/>
    </row>
    <row r="126" spans="1:2" x14ac:dyDescent="0.25">
      <c r="A126" s="32"/>
      <c r="B126" s="33"/>
    </row>
    <row r="127" spans="1:2" x14ac:dyDescent="0.25">
      <c r="A127" s="32"/>
      <c r="B127" s="33"/>
    </row>
    <row r="128" spans="1:2" x14ac:dyDescent="0.25">
      <c r="A128" s="32"/>
      <c r="B128" s="33"/>
    </row>
    <row r="129" spans="1:2" x14ac:dyDescent="0.25">
      <c r="A129" s="32"/>
      <c r="B129" s="33"/>
    </row>
    <row r="130" spans="1:2" x14ac:dyDescent="0.25">
      <c r="A130" s="32"/>
      <c r="B130" s="33"/>
    </row>
    <row r="131" spans="1:2" x14ac:dyDescent="0.25">
      <c r="A131" s="32"/>
      <c r="B131" s="33"/>
    </row>
    <row r="132" spans="1:2" x14ac:dyDescent="0.25">
      <c r="A132" s="32"/>
      <c r="B132" s="33"/>
    </row>
    <row r="133" spans="1:2" x14ac:dyDescent="0.25">
      <c r="A133" s="32"/>
      <c r="B133" s="33"/>
    </row>
    <row r="134" spans="1:2" x14ac:dyDescent="0.25">
      <c r="A134" s="32"/>
      <c r="B134" s="33"/>
    </row>
    <row r="135" spans="1:2" x14ac:dyDescent="0.25">
      <c r="A135" s="32"/>
      <c r="B135" s="33"/>
    </row>
    <row r="136" spans="1:2" x14ac:dyDescent="0.25">
      <c r="A136" s="32"/>
      <c r="B136" s="33"/>
    </row>
    <row r="137" spans="1:2" x14ac:dyDescent="0.25">
      <c r="A137" s="32"/>
      <c r="B137" s="33"/>
    </row>
    <row r="138" spans="1:2" x14ac:dyDescent="0.25">
      <c r="A138" s="32"/>
      <c r="B138" s="33"/>
    </row>
    <row r="139" spans="1:2" x14ac:dyDescent="0.25">
      <c r="A139" s="32"/>
      <c r="B139" s="33"/>
    </row>
    <row r="140" spans="1:2" x14ac:dyDescent="0.25">
      <c r="A140" s="32"/>
      <c r="B140" s="33"/>
    </row>
    <row r="141" spans="1:2" x14ac:dyDescent="0.25">
      <c r="A141" s="32"/>
      <c r="B141" s="33"/>
    </row>
    <row r="142" spans="1:2" x14ac:dyDescent="0.25">
      <c r="A142" s="32"/>
      <c r="B142" s="33"/>
    </row>
    <row r="143" spans="1:2" x14ac:dyDescent="0.25">
      <c r="A143" s="32"/>
      <c r="B143" s="33"/>
    </row>
    <row r="144" spans="1:2" x14ac:dyDescent="0.25">
      <c r="A144" s="32"/>
      <c r="B144" s="33"/>
    </row>
    <row r="145" spans="1:2" x14ac:dyDescent="0.25">
      <c r="A145" s="32"/>
      <c r="B145" s="33"/>
    </row>
    <row r="146" spans="1:2" x14ac:dyDescent="0.25">
      <c r="A146" s="32"/>
      <c r="B146" s="33"/>
    </row>
    <row r="147" spans="1:2" x14ac:dyDescent="0.25">
      <c r="A147" s="32"/>
      <c r="B147" s="33"/>
    </row>
    <row r="148" spans="1:2" x14ac:dyDescent="0.25">
      <c r="A148" s="32"/>
      <c r="B148" s="33"/>
    </row>
    <row r="149" spans="1:2" x14ac:dyDescent="0.25">
      <c r="A149" s="32"/>
      <c r="B149" s="33"/>
    </row>
    <row r="150" spans="1:2" x14ac:dyDescent="0.25">
      <c r="A150" s="32"/>
      <c r="B150" s="33"/>
    </row>
    <row r="151" spans="1:2" x14ac:dyDescent="0.25">
      <c r="A151" s="32"/>
      <c r="B151" s="33"/>
    </row>
    <row r="152" spans="1:2" x14ac:dyDescent="0.25">
      <c r="A152" s="32"/>
      <c r="B152" s="33"/>
    </row>
    <row r="153" spans="1:2" x14ac:dyDescent="0.25">
      <c r="A153" s="32"/>
      <c r="B153" s="33"/>
    </row>
    <row r="154" spans="1:2" x14ac:dyDescent="0.25">
      <c r="A154" s="32"/>
      <c r="B154" s="33"/>
    </row>
    <row r="155" spans="1:2" x14ac:dyDescent="0.25">
      <c r="A155" s="32"/>
      <c r="B155" s="33"/>
    </row>
    <row r="156" spans="1:2" x14ac:dyDescent="0.25">
      <c r="A156" s="32"/>
      <c r="B156" s="33"/>
    </row>
    <row r="157" spans="1:2" x14ac:dyDescent="0.25">
      <c r="A157" s="32"/>
      <c r="B157" s="33"/>
    </row>
    <row r="158" spans="1:2" x14ac:dyDescent="0.25">
      <c r="A158" s="32"/>
      <c r="B158" s="33"/>
    </row>
    <row r="159" spans="1:2" x14ac:dyDescent="0.25">
      <c r="A159" s="32"/>
      <c r="B159" s="33"/>
    </row>
    <row r="160" spans="1:2" x14ac:dyDescent="0.25">
      <c r="A160" s="32"/>
      <c r="B160" s="33"/>
    </row>
    <row r="161" spans="1:2" x14ac:dyDescent="0.25">
      <c r="A161" s="32"/>
      <c r="B161" s="33"/>
    </row>
    <row r="162" spans="1:2" x14ac:dyDescent="0.25">
      <c r="A162" s="32"/>
      <c r="B162" s="33"/>
    </row>
    <row r="163" spans="1:2" x14ac:dyDescent="0.25">
      <c r="A163" s="32"/>
      <c r="B163" s="33"/>
    </row>
    <row r="164" spans="1:2" x14ac:dyDescent="0.25">
      <c r="A164" s="32"/>
      <c r="B164" s="33"/>
    </row>
    <row r="165" spans="1:2" x14ac:dyDescent="0.25">
      <c r="A165" s="32"/>
      <c r="B165" s="33"/>
    </row>
    <row r="166" spans="1:2" x14ac:dyDescent="0.25">
      <c r="A166" s="32"/>
      <c r="B166" s="33"/>
    </row>
    <row r="167" spans="1:2" x14ac:dyDescent="0.25">
      <c r="A167" s="32"/>
      <c r="B167" s="33"/>
    </row>
    <row r="168" spans="1:2" x14ac:dyDescent="0.25">
      <c r="A168" s="32"/>
      <c r="B168" s="33"/>
    </row>
    <row r="169" spans="1:2" x14ac:dyDescent="0.25">
      <c r="A169" s="32"/>
      <c r="B169" s="33"/>
    </row>
    <row r="170" spans="1:2" x14ac:dyDescent="0.25">
      <c r="A170" s="32"/>
      <c r="B170" s="33"/>
    </row>
    <row r="171" spans="1:2" x14ac:dyDescent="0.25">
      <c r="A171" s="32"/>
      <c r="B171" s="33"/>
    </row>
    <row r="172" spans="1:2" x14ac:dyDescent="0.25">
      <c r="A172" s="32"/>
      <c r="B172" s="33"/>
    </row>
    <row r="173" spans="1:2" x14ac:dyDescent="0.25">
      <c r="A173" s="32"/>
      <c r="B173" s="33"/>
    </row>
    <row r="174" spans="1:2" x14ac:dyDescent="0.25">
      <c r="A174" s="32"/>
      <c r="B174" s="33"/>
    </row>
    <row r="175" spans="1:2" x14ac:dyDescent="0.25">
      <c r="A175" s="32"/>
      <c r="B175" s="33"/>
    </row>
    <row r="176" spans="1:2" x14ac:dyDescent="0.25">
      <c r="A176" s="32"/>
      <c r="B176" s="33"/>
    </row>
    <row r="177" spans="1:2" x14ac:dyDescent="0.25">
      <c r="A177" s="32"/>
      <c r="B177" s="33"/>
    </row>
    <row r="178" spans="1:2" x14ac:dyDescent="0.25">
      <c r="A178" s="32"/>
      <c r="B178" s="33"/>
    </row>
    <row r="179" spans="1:2" x14ac:dyDescent="0.25">
      <c r="A179" s="32"/>
      <c r="B179" s="33"/>
    </row>
    <row r="180" spans="1:2" x14ac:dyDescent="0.25">
      <c r="A180" s="32"/>
      <c r="B180" s="33"/>
    </row>
    <row r="181" spans="1:2" x14ac:dyDescent="0.25">
      <c r="A181" s="32"/>
      <c r="B181" s="33"/>
    </row>
    <row r="182" spans="1:2" x14ac:dyDescent="0.25">
      <c r="A182" s="32"/>
      <c r="B182" s="33"/>
    </row>
    <row r="183" spans="1:2" x14ac:dyDescent="0.25">
      <c r="A183" s="32"/>
      <c r="B183" s="33"/>
    </row>
    <row r="184" spans="1:2" x14ac:dyDescent="0.25">
      <c r="A184" s="32"/>
      <c r="B184" s="33"/>
    </row>
    <row r="185" spans="1:2" x14ac:dyDescent="0.25">
      <c r="A185" s="32"/>
      <c r="B185" s="33"/>
    </row>
    <row r="186" spans="1:2" x14ac:dyDescent="0.25">
      <c r="A186" s="32"/>
      <c r="B186" s="33"/>
    </row>
    <row r="187" spans="1:2" x14ac:dyDescent="0.25">
      <c r="A187" s="32"/>
      <c r="B187" s="33"/>
    </row>
    <row r="188" spans="1:2" x14ac:dyDescent="0.25">
      <c r="A188" s="32"/>
      <c r="B188" s="33"/>
    </row>
    <row r="189" spans="1:2" x14ac:dyDescent="0.25">
      <c r="A189" s="32"/>
      <c r="B189" s="33"/>
    </row>
    <row r="190" spans="1:2" x14ac:dyDescent="0.25">
      <c r="A190" s="32"/>
      <c r="B190" s="33"/>
    </row>
    <row r="191" spans="1:2" x14ac:dyDescent="0.25">
      <c r="A191" s="32"/>
      <c r="B191" s="33"/>
    </row>
    <row r="192" spans="1:2" x14ac:dyDescent="0.25">
      <c r="A192" s="32"/>
      <c r="B192" s="33"/>
    </row>
    <row r="193" spans="1:2" x14ac:dyDescent="0.25">
      <c r="A193" s="32"/>
      <c r="B193" s="33"/>
    </row>
    <row r="194" spans="1:2" x14ac:dyDescent="0.25">
      <c r="A194" s="32"/>
      <c r="B194" s="33"/>
    </row>
    <row r="195" spans="1:2" x14ac:dyDescent="0.25">
      <c r="A195" s="32"/>
      <c r="B195" s="33"/>
    </row>
    <row r="196" spans="1:2" x14ac:dyDescent="0.25">
      <c r="A196" s="32"/>
      <c r="B196" s="33"/>
    </row>
    <row r="197" spans="1:2" x14ac:dyDescent="0.25">
      <c r="A197" s="32"/>
      <c r="B197" s="33"/>
    </row>
    <row r="198" spans="1:2" x14ac:dyDescent="0.25">
      <c r="A198" s="32"/>
      <c r="B198" s="33"/>
    </row>
    <row r="199" spans="1:2" x14ac:dyDescent="0.25">
      <c r="A199" s="32"/>
      <c r="B199" s="33"/>
    </row>
    <row r="200" spans="1:2" x14ac:dyDescent="0.25">
      <c r="A200" s="32"/>
      <c r="B200" s="33"/>
    </row>
    <row r="201" spans="1:2" x14ac:dyDescent="0.25">
      <c r="A201" s="32"/>
      <c r="B201" s="33"/>
    </row>
    <row r="202" spans="1:2" x14ac:dyDescent="0.25">
      <c r="A202" s="32"/>
      <c r="B202" s="33"/>
    </row>
    <row r="203" spans="1:2" x14ac:dyDescent="0.25">
      <c r="A203" s="32"/>
      <c r="B203" s="33"/>
    </row>
    <row r="204" spans="1:2" x14ac:dyDescent="0.25">
      <c r="A204" s="32"/>
      <c r="B204" s="33"/>
    </row>
    <row r="205" spans="1:2" x14ac:dyDescent="0.25">
      <c r="A205" s="32"/>
      <c r="B205" s="33"/>
    </row>
    <row r="206" spans="1:2" x14ac:dyDescent="0.25">
      <c r="A206" s="32"/>
      <c r="B206" s="33"/>
    </row>
    <row r="207" spans="1:2" x14ac:dyDescent="0.25">
      <c r="A207" s="32"/>
      <c r="B207" s="33"/>
    </row>
    <row r="208" spans="1:2" x14ac:dyDescent="0.25">
      <c r="A208" s="32"/>
      <c r="B208" s="33"/>
    </row>
    <row r="209" spans="1:2" x14ac:dyDescent="0.25">
      <c r="A209" s="32"/>
      <c r="B209" s="33"/>
    </row>
    <row r="210" spans="1:2" x14ac:dyDescent="0.25">
      <c r="A210" s="32"/>
      <c r="B210" s="33"/>
    </row>
    <row r="211" spans="1:2" x14ac:dyDescent="0.25">
      <c r="A211" s="32"/>
      <c r="B211" s="33"/>
    </row>
    <row r="212" spans="1:2" x14ac:dyDescent="0.25">
      <c r="A212" s="32"/>
      <c r="B212" s="33"/>
    </row>
    <row r="213" spans="1:2" x14ac:dyDescent="0.25">
      <c r="A213" s="32"/>
      <c r="B213" s="33"/>
    </row>
    <row r="214" spans="1:2" x14ac:dyDescent="0.25">
      <c r="A214" s="32"/>
      <c r="B214" s="33"/>
    </row>
    <row r="215" spans="1:2" x14ac:dyDescent="0.25">
      <c r="A215" s="32"/>
      <c r="B215" s="33"/>
    </row>
    <row r="216" spans="1:2" x14ac:dyDescent="0.25">
      <c r="A216" s="32"/>
      <c r="B216" s="33"/>
    </row>
    <row r="217" spans="1:2" x14ac:dyDescent="0.25">
      <c r="A217" s="32"/>
      <c r="B217" s="33"/>
    </row>
    <row r="218" spans="1:2" x14ac:dyDescent="0.25">
      <c r="A218" s="32"/>
      <c r="B218" s="33"/>
    </row>
    <row r="219" spans="1:2" x14ac:dyDescent="0.25">
      <c r="A219" s="32"/>
      <c r="B219" s="33"/>
    </row>
    <row r="220" spans="1:2" x14ac:dyDescent="0.25">
      <c r="A220" s="32"/>
      <c r="B220" s="33"/>
    </row>
    <row r="221" spans="1:2" x14ac:dyDescent="0.25">
      <c r="A221" s="32"/>
      <c r="B221" s="33"/>
    </row>
    <row r="222" spans="1:2" x14ac:dyDescent="0.25">
      <c r="A222" s="32"/>
      <c r="B222" s="33"/>
    </row>
    <row r="223" spans="1:2" x14ac:dyDescent="0.25">
      <c r="A223" s="32"/>
      <c r="B223" s="33"/>
    </row>
    <row r="224" spans="1:2" x14ac:dyDescent="0.25">
      <c r="A224" s="32"/>
      <c r="B224" s="33"/>
    </row>
    <row r="225" spans="1:2" x14ac:dyDescent="0.25">
      <c r="A225" s="32"/>
      <c r="B225" s="33"/>
    </row>
    <row r="226" spans="1:2" x14ac:dyDescent="0.25">
      <c r="A226" s="32"/>
      <c r="B226" s="33"/>
    </row>
    <row r="227" spans="1:2" x14ac:dyDescent="0.25">
      <c r="A227" s="32"/>
      <c r="B227" s="33"/>
    </row>
    <row r="228" spans="1:2" x14ac:dyDescent="0.25">
      <c r="A228" s="32"/>
      <c r="B228" s="33"/>
    </row>
    <row r="229" spans="1:2" x14ac:dyDescent="0.25">
      <c r="A229" s="32"/>
      <c r="B229" s="33"/>
    </row>
    <row r="230" spans="1:2" x14ac:dyDescent="0.25">
      <c r="A230" s="32"/>
      <c r="B230" s="33"/>
    </row>
    <row r="231" spans="1:2" x14ac:dyDescent="0.25">
      <c r="A231" s="32"/>
      <c r="B231" s="33"/>
    </row>
    <row r="232" spans="1:2" x14ac:dyDescent="0.25">
      <c r="A232" s="32"/>
      <c r="B232" s="33"/>
    </row>
    <row r="233" spans="1:2" x14ac:dyDescent="0.25">
      <c r="A233" s="32"/>
      <c r="B233" s="33"/>
    </row>
    <row r="234" spans="1:2" x14ac:dyDescent="0.25">
      <c r="A234" s="32"/>
      <c r="B234" s="33"/>
    </row>
    <row r="235" spans="1:2" x14ac:dyDescent="0.25">
      <c r="A235" s="32"/>
      <c r="B235" s="33"/>
    </row>
    <row r="236" spans="1:2" x14ac:dyDescent="0.25">
      <c r="A236" s="32"/>
      <c r="B236" s="33"/>
    </row>
    <row r="237" spans="1:2" x14ac:dyDescent="0.25">
      <c r="A237" s="32"/>
      <c r="B237" s="33"/>
    </row>
    <row r="238" spans="1:2" x14ac:dyDescent="0.25">
      <c r="A238" s="32"/>
      <c r="B238" s="33"/>
    </row>
    <row r="239" spans="1:2" x14ac:dyDescent="0.25">
      <c r="A239" s="32"/>
      <c r="B239" s="33"/>
    </row>
    <row r="240" spans="1:2" x14ac:dyDescent="0.25">
      <c r="A240" s="32"/>
      <c r="B240" s="33"/>
    </row>
    <row r="241" spans="1:2" x14ac:dyDescent="0.25">
      <c r="A241" s="32"/>
      <c r="B241" s="33"/>
    </row>
    <row r="242" spans="1:2" x14ac:dyDescent="0.25">
      <c r="A242" s="32"/>
      <c r="B242" s="33"/>
    </row>
    <row r="243" spans="1:2" x14ac:dyDescent="0.25">
      <c r="A243" s="32"/>
      <c r="B243" s="33"/>
    </row>
    <row r="244" spans="1:2" x14ac:dyDescent="0.25">
      <c r="A244" s="32"/>
      <c r="B244" s="33"/>
    </row>
    <row r="245" spans="1:2" x14ac:dyDescent="0.25">
      <c r="A245" s="32"/>
      <c r="B245" s="33"/>
    </row>
    <row r="246" spans="1:2" x14ac:dyDescent="0.25">
      <c r="A246" s="32"/>
      <c r="B246" s="33"/>
    </row>
    <row r="247" spans="1:2" x14ac:dyDescent="0.25">
      <c r="A247" s="32"/>
      <c r="B247" s="33"/>
    </row>
    <row r="248" spans="1:2" x14ac:dyDescent="0.25">
      <c r="A248" s="32"/>
      <c r="B248" s="33"/>
    </row>
    <row r="249" spans="1:2" x14ac:dyDescent="0.25">
      <c r="A249" s="32"/>
      <c r="B249" s="33"/>
    </row>
    <row r="250" spans="1:2" x14ac:dyDescent="0.25">
      <c r="A250" s="32"/>
      <c r="B250" s="33"/>
    </row>
    <row r="251" spans="1:2" x14ac:dyDescent="0.25">
      <c r="A251" s="32"/>
      <c r="B251" s="33"/>
    </row>
    <row r="252" spans="1:2" x14ac:dyDescent="0.25">
      <c r="A252" s="32"/>
      <c r="B252" s="33"/>
    </row>
    <row r="253" spans="1:2" x14ac:dyDescent="0.25">
      <c r="A253" s="32"/>
      <c r="B253" s="33"/>
    </row>
    <row r="254" spans="1:2" x14ac:dyDescent="0.25">
      <c r="A254" s="32"/>
      <c r="B254" s="33"/>
    </row>
    <row r="255" spans="1:2" x14ac:dyDescent="0.25">
      <c r="A255" s="32"/>
      <c r="B255" s="33"/>
    </row>
    <row r="256" spans="1:2" x14ac:dyDescent="0.25">
      <c r="A256" s="32"/>
      <c r="B256" s="33"/>
    </row>
    <row r="257" spans="1:2" x14ac:dyDescent="0.25">
      <c r="A257" s="32"/>
      <c r="B257" s="33"/>
    </row>
    <row r="258" spans="1:2" x14ac:dyDescent="0.25">
      <c r="A258" s="32"/>
      <c r="B258" s="33"/>
    </row>
    <row r="259" spans="1:2" x14ac:dyDescent="0.25">
      <c r="A259" s="32"/>
      <c r="B259" s="33"/>
    </row>
    <row r="260" spans="1:2" x14ac:dyDescent="0.25">
      <c r="A260" s="32"/>
      <c r="B260" s="33"/>
    </row>
    <row r="261" spans="1:2" x14ac:dyDescent="0.25">
      <c r="A261" s="32"/>
      <c r="B261" s="33"/>
    </row>
    <row r="262" spans="1:2" x14ac:dyDescent="0.25">
      <c r="A262" s="32"/>
      <c r="B262" s="33"/>
    </row>
    <row r="263" spans="1:2" x14ac:dyDescent="0.25">
      <c r="A263" s="32"/>
      <c r="B263" s="33"/>
    </row>
    <row r="264" spans="1:2" x14ac:dyDescent="0.25">
      <c r="A264" s="32"/>
      <c r="B264" s="33"/>
    </row>
    <row r="265" spans="1:2" x14ac:dyDescent="0.25">
      <c r="A265" s="32"/>
      <c r="B265" s="33"/>
    </row>
    <row r="266" spans="1:2" x14ac:dyDescent="0.25">
      <c r="A266" s="32"/>
      <c r="B266" s="33"/>
    </row>
    <row r="267" spans="1:2" x14ac:dyDescent="0.25">
      <c r="A267" s="32"/>
      <c r="B267" s="33"/>
    </row>
    <row r="268" spans="1:2" x14ac:dyDescent="0.25">
      <c r="A268" s="32"/>
      <c r="B268" s="33"/>
    </row>
    <row r="269" spans="1:2" x14ac:dyDescent="0.25">
      <c r="A269" s="32"/>
      <c r="B269" s="33"/>
    </row>
    <row r="270" spans="1:2" x14ac:dyDescent="0.25">
      <c r="A270" s="32"/>
      <c r="B270" s="33"/>
    </row>
    <row r="271" spans="1:2" x14ac:dyDescent="0.25">
      <c r="A271" s="32"/>
      <c r="B271" s="33"/>
    </row>
    <row r="272" spans="1:2" x14ac:dyDescent="0.25">
      <c r="A272" s="32"/>
      <c r="B272" s="33"/>
    </row>
    <row r="273" spans="1:2" x14ac:dyDescent="0.25">
      <c r="A273" s="32"/>
      <c r="B273" s="33"/>
    </row>
    <row r="274" spans="1:2" x14ac:dyDescent="0.25">
      <c r="A274" s="32"/>
      <c r="B274" s="33"/>
    </row>
    <row r="275" spans="1:2" x14ac:dyDescent="0.25">
      <c r="A275" s="32"/>
      <c r="B275" s="33"/>
    </row>
    <row r="276" spans="1:2" x14ac:dyDescent="0.25">
      <c r="A276" s="32"/>
      <c r="B276" s="33"/>
    </row>
    <row r="277" spans="1:2" x14ac:dyDescent="0.25">
      <c r="A277" s="32"/>
      <c r="B277" s="33"/>
    </row>
    <row r="278" spans="1:2" x14ac:dyDescent="0.25">
      <c r="A278" s="32"/>
      <c r="B278" s="33"/>
    </row>
    <row r="279" spans="1:2" x14ac:dyDescent="0.25">
      <c r="A279" s="32"/>
      <c r="B279" s="33"/>
    </row>
    <row r="280" spans="1:2" x14ac:dyDescent="0.25">
      <c r="A280" s="32"/>
      <c r="B280" s="33"/>
    </row>
    <row r="281" spans="1:2" x14ac:dyDescent="0.25">
      <c r="A281" s="32"/>
      <c r="B281" s="33"/>
    </row>
    <row r="282" spans="1:2" x14ac:dyDescent="0.25">
      <c r="A282" s="32"/>
      <c r="B282" s="33"/>
    </row>
    <row r="283" spans="1:2" x14ac:dyDescent="0.25">
      <c r="A283" s="32"/>
      <c r="B283" s="33"/>
    </row>
    <row r="284" spans="1:2" x14ac:dyDescent="0.25">
      <c r="A284" s="32"/>
      <c r="B284" s="33"/>
    </row>
    <row r="285" spans="1:2" x14ac:dyDescent="0.25">
      <c r="A285" s="32"/>
      <c r="B285" s="33"/>
    </row>
    <row r="286" spans="1:2" x14ac:dyDescent="0.25">
      <c r="A286" s="32"/>
      <c r="B286" s="33"/>
    </row>
    <row r="287" spans="1:2" x14ac:dyDescent="0.25">
      <c r="A287" s="32"/>
      <c r="B287" s="33"/>
    </row>
    <row r="288" spans="1:2" x14ac:dyDescent="0.25">
      <c r="A288" s="32"/>
      <c r="B288" s="33"/>
    </row>
    <row r="289" spans="1:2" x14ac:dyDescent="0.25">
      <c r="A289" s="32"/>
      <c r="B289" s="33"/>
    </row>
    <row r="290" spans="1:2" x14ac:dyDescent="0.25">
      <c r="A290" s="32"/>
      <c r="B290" s="33"/>
    </row>
    <row r="291" spans="1:2" x14ac:dyDescent="0.25">
      <c r="A291" s="32"/>
      <c r="B291" s="33"/>
    </row>
    <row r="292" spans="1:2" x14ac:dyDescent="0.25">
      <c r="A292" s="32"/>
      <c r="B292" s="33"/>
    </row>
    <row r="293" spans="1:2" x14ac:dyDescent="0.25">
      <c r="A293" s="32"/>
      <c r="B293" s="33"/>
    </row>
    <row r="294" spans="1:2" x14ac:dyDescent="0.25">
      <c r="A294" s="32"/>
      <c r="B294" s="33"/>
    </row>
    <row r="295" spans="1:2" x14ac:dyDescent="0.25">
      <c r="A295" s="32"/>
      <c r="B295" s="33"/>
    </row>
    <row r="296" spans="1:2" x14ac:dyDescent="0.25">
      <c r="A296" s="32"/>
      <c r="B296" s="33"/>
    </row>
    <row r="297" spans="1:2" x14ac:dyDescent="0.25">
      <c r="A297" s="32"/>
      <c r="B297" s="33"/>
    </row>
    <row r="298" spans="1:2" x14ac:dyDescent="0.25">
      <c r="A298" s="32"/>
      <c r="B298" s="33"/>
    </row>
    <row r="299" spans="1:2" x14ac:dyDescent="0.25">
      <c r="A299" s="32"/>
      <c r="B299" s="33"/>
    </row>
    <row r="300" spans="1:2" x14ac:dyDescent="0.25">
      <c r="A300" s="32"/>
      <c r="B300" s="33"/>
    </row>
    <row r="301" spans="1:2" x14ac:dyDescent="0.25">
      <c r="A301" s="32"/>
      <c r="B301" s="33"/>
    </row>
    <row r="302" spans="1:2" x14ac:dyDescent="0.25">
      <c r="A302" s="32"/>
      <c r="B302" s="33"/>
    </row>
    <row r="303" spans="1:2" x14ac:dyDescent="0.25">
      <c r="A303" s="32"/>
      <c r="B303" s="33"/>
    </row>
    <row r="304" spans="1:2" x14ac:dyDescent="0.25">
      <c r="A304" s="32"/>
      <c r="B304" s="33"/>
    </row>
    <row r="305" spans="1:2" x14ac:dyDescent="0.25">
      <c r="A305" s="32"/>
      <c r="B305" s="33"/>
    </row>
    <row r="306" spans="1:2" x14ac:dyDescent="0.25">
      <c r="A306" s="32"/>
      <c r="B306" s="33"/>
    </row>
    <row r="307" spans="1:2" x14ac:dyDescent="0.25">
      <c r="A307" s="32"/>
      <c r="B307" s="33"/>
    </row>
    <row r="308" spans="1:2" x14ac:dyDescent="0.25">
      <c r="A308" s="32"/>
      <c r="B308" s="33"/>
    </row>
    <row r="309" spans="1:2" x14ac:dyDescent="0.25">
      <c r="A309" s="32"/>
      <c r="B309" s="33"/>
    </row>
    <row r="310" spans="1:2" x14ac:dyDescent="0.25">
      <c r="A310" s="32"/>
      <c r="B310" s="33"/>
    </row>
    <row r="311" spans="1:2" x14ac:dyDescent="0.25">
      <c r="A311" s="32"/>
      <c r="B311" s="33"/>
    </row>
    <row r="312" spans="1:2" x14ac:dyDescent="0.25">
      <c r="A312" s="32"/>
      <c r="B312" s="33"/>
    </row>
    <row r="313" spans="1:2" x14ac:dyDescent="0.25">
      <c r="A313" s="32"/>
      <c r="B313" s="33"/>
    </row>
    <row r="314" spans="1:2" x14ac:dyDescent="0.25">
      <c r="A314" s="32"/>
      <c r="B314" s="33"/>
    </row>
    <row r="315" spans="1:2" x14ac:dyDescent="0.25">
      <c r="A315" s="32"/>
      <c r="B315" s="33"/>
    </row>
    <row r="316" spans="1:2" x14ac:dyDescent="0.25">
      <c r="A316" s="32"/>
      <c r="B316" s="33"/>
    </row>
    <row r="317" spans="1:2" x14ac:dyDescent="0.25">
      <c r="A317" s="32"/>
      <c r="B317" s="33"/>
    </row>
    <row r="318" spans="1:2" x14ac:dyDescent="0.25">
      <c r="A318" s="32"/>
      <c r="B318" s="33"/>
    </row>
    <row r="319" spans="1:2" x14ac:dyDescent="0.25">
      <c r="A319" s="32"/>
      <c r="B319" s="33"/>
    </row>
    <row r="320" spans="1:2" x14ac:dyDescent="0.25">
      <c r="A320" s="32"/>
      <c r="B320" s="33"/>
    </row>
    <row r="321" spans="1:2" x14ac:dyDescent="0.25">
      <c r="A321" s="32"/>
      <c r="B321" s="33"/>
    </row>
    <row r="322" spans="1:2" x14ac:dyDescent="0.25">
      <c r="A322" s="32"/>
      <c r="B322" s="33"/>
    </row>
    <row r="323" spans="1:2" x14ac:dyDescent="0.25">
      <c r="A323" s="32"/>
      <c r="B323" s="33"/>
    </row>
    <row r="324" spans="1:2" x14ac:dyDescent="0.25">
      <c r="A324" s="32"/>
      <c r="B324" s="33"/>
    </row>
    <row r="325" spans="1:2" x14ac:dyDescent="0.25">
      <c r="A325" s="32"/>
      <c r="B325" s="33"/>
    </row>
    <row r="326" spans="1:2" x14ac:dyDescent="0.25">
      <c r="A326" s="32"/>
      <c r="B326" s="33"/>
    </row>
    <row r="327" spans="1:2" x14ac:dyDescent="0.25">
      <c r="A327" s="32"/>
      <c r="B327" s="33"/>
    </row>
    <row r="328" spans="1:2" x14ac:dyDescent="0.25">
      <c r="A328" s="32"/>
      <c r="B328" s="33"/>
    </row>
    <row r="329" spans="1:2" x14ac:dyDescent="0.25">
      <c r="A329" s="32"/>
      <c r="B329" s="33"/>
    </row>
    <row r="330" spans="1:2" x14ac:dyDescent="0.25">
      <c r="A330" s="32"/>
      <c r="B330" s="33"/>
    </row>
    <row r="331" spans="1:2" x14ac:dyDescent="0.25">
      <c r="A331" s="32"/>
      <c r="B331" s="33"/>
    </row>
    <row r="332" spans="1:2" x14ac:dyDescent="0.25">
      <c r="A332" s="32"/>
      <c r="B332" s="33"/>
    </row>
    <row r="333" spans="1:2" x14ac:dyDescent="0.25">
      <c r="A333" s="32"/>
      <c r="B333" s="33"/>
    </row>
    <row r="334" spans="1:2" x14ac:dyDescent="0.25">
      <c r="A334" s="32"/>
      <c r="B334" s="33"/>
    </row>
    <row r="335" spans="1:2" x14ac:dyDescent="0.25">
      <c r="A335" s="32"/>
      <c r="B335" s="33"/>
    </row>
    <row r="336" spans="1:2" x14ac:dyDescent="0.25">
      <c r="A336" s="32"/>
      <c r="B336" s="33"/>
    </row>
    <row r="337" spans="1:2" x14ac:dyDescent="0.25">
      <c r="A337" s="32"/>
      <c r="B337" s="33"/>
    </row>
    <row r="338" spans="1:2" x14ac:dyDescent="0.25">
      <c r="A338" s="32"/>
      <c r="B338" s="33"/>
    </row>
    <row r="339" spans="1:2" x14ac:dyDescent="0.25">
      <c r="A339" s="32"/>
      <c r="B339" s="33"/>
    </row>
    <row r="340" spans="1:2" x14ac:dyDescent="0.25">
      <c r="A340" s="32"/>
      <c r="B340" s="33"/>
    </row>
    <row r="341" spans="1:2" x14ac:dyDescent="0.25">
      <c r="A341" s="32"/>
      <c r="B341" s="33"/>
    </row>
    <row r="342" spans="1:2" x14ac:dyDescent="0.25">
      <c r="A342" s="32"/>
      <c r="B342" s="33"/>
    </row>
    <row r="343" spans="1:2" x14ac:dyDescent="0.25">
      <c r="A343" s="32"/>
      <c r="B343" s="33"/>
    </row>
    <row r="344" spans="1:2" x14ac:dyDescent="0.25">
      <c r="A344" s="32"/>
      <c r="B344" s="33"/>
    </row>
    <row r="345" spans="1:2" x14ac:dyDescent="0.25">
      <c r="A345" s="32"/>
      <c r="B345" s="33"/>
    </row>
    <row r="346" spans="1:2" x14ac:dyDescent="0.25">
      <c r="A346" s="32"/>
      <c r="B346" s="33"/>
    </row>
    <row r="347" spans="1:2" x14ac:dyDescent="0.25">
      <c r="A347" s="32"/>
      <c r="B347" s="33"/>
    </row>
    <row r="348" spans="1:2" x14ac:dyDescent="0.25">
      <c r="A348" s="32"/>
      <c r="B348" s="33"/>
    </row>
    <row r="349" spans="1:2" x14ac:dyDescent="0.25">
      <c r="A349" s="32"/>
      <c r="B349" s="33"/>
    </row>
    <row r="350" spans="1:2" x14ac:dyDescent="0.25">
      <c r="A350" s="32"/>
      <c r="B350" s="33"/>
    </row>
    <row r="351" spans="1:2" x14ac:dyDescent="0.25">
      <c r="A351" s="32"/>
      <c r="B351" s="33"/>
    </row>
    <row r="352" spans="1:2" x14ac:dyDescent="0.25">
      <c r="A352" s="32"/>
      <c r="B352" s="33"/>
    </row>
    <row r="353" spans="1:2" x14ac:dyDescent="0.25">
      <c r="A353" s="32"/>
      <c r="B353" s="33"/>
    </row>
    <row r="354" spans="1:2" x14ac:dyDescent="0.25">
      <c r="A354" s="32"/>
      <c r="B354" s="33"/>
    </row>
    <row r="355" spans="1:2" x14ac:dyDescent="0.25">
      <c r="A355" s="32"/>
      <c r="B355" s="33"/>
    </row>
    <row r="356" spans="1:2" x14ac:dyDescent="0.25">
      <c r="A356" s="32"/>
      <c r="B356" s="33"/>
    </row>
    <row r="357" spans="1:2" x14ac:dyDescent="0.25">
      <c r="A357" s="32"/>
      <c r="B357" s="33"/>
    </row>
    <row r="358" spans="1:2" x14ac:dyDescent="0.25">
      <c r="A358" s="32"/>
      <c r="B358" s="33"/>
    </row>
    <row r="359" spans="1:2" x14ac:dyDescent="0.25">
      <c r="A359" s="32"/>
      <c r="B359" s="33"/>
    </row>
    <row r="360" spans="1:2" x14ac:dyDescent="0.25">
      <c r="A360" s="32"/>
      <c r="B360" s="33"/>
    </row>
    <row r="361" spans="1:2" x14ac:dyDescent="0.25">
      <c r="A361" s="32"/>
      <c r="B361" s="33"/>
    </row>
    <row r="362" spans="1:2" x14ac:dyDescent="0.25">
      <c r="A362" s="32"/>
      <c r="B362" s="33"/>
    </row>
    <row r="363" spans="1:2" x14ac:dyDescent="0.25">
      <c r="A363" s="32"/>
      <c r="B363" s="33"/>
    </row>
    <row r="364" spans="1:2" x14ac:dyDescent="0.25">
      <c r="A364" s="32"/>
      <c r="B364" s="33"/>
    </row>
    <row r="365" spans="1:2" x14ac:dyDescent="0.25">
      <c r="A365" s="32"/>
      <c r="B365" s="33"/>
    </row>
    <row r="366" spans="1:2" x14ac:dyDescent="0.25">
      <c r="A366" s="32"/>
      <c r="B366" s="33"/>
    </row>
    <row r="367" spans="1:2" x14ac:dyDescent="0.25">
      <c r="A367" s="32"/>
      <c r="B367" s="33"/>
    </row>
    <row r="368" spans="1:2" x14ac:dyDescent="0.25">
      <c r="A368" s="32"/>
      <c r="B368" s="33"/>
    </row>
    <row r="369" spans="1:2" x14ac:dyDescent="0.25">
      <c r="A369" s="32"/>
      <c r="B369" s="33"/>
    </row>
    <row r="370" spans="1:2" x14ac:dyDescent="0.25">
      <c r="A370" s="32"/>
      <c r="B370" s="33"/>
    </row>
    <row r="371" spans="1:2" x14ac:dyDescent="0.25">
      <c r="A371" s="32"/>
      <c r="B371" s="33"/>
    </row>
    <row r="372" spans="1:2" x14ac:dyDescent="0.25">
      <c r="A372" s="32"/>
      <c r="B372" s="33"/>
    </row>
    <row r="373" spans="1:2" x14ac:dyDescent="0.25">
      <c r="A373" s="32"/>
      <c r="B373" s="33"/>
    </row>
    <row r="374" spans="1:2" x14ac:dyDescent="0.25">
      <c r="A374" s="32"/>
      <c r="B374" s="33"/>
    </row>
    <row r="375" spans="1:2" x14ac:dyDescent="0.25">
      <c r="A375" s="32"/>
      <c r="B375" s="33"/>
    </row>
    <row r="376" spans="1:2" x14ac:dyDescent="0.25">
      <c r="A376" s="32"/>
      <c r="B376" s="33"/>
    </row>
    <row r="377" spans="1:2" x14ac:dyDescent="0.25">
      <c r="A377" s="32"/>
      <c r="B377" s="33"/>
    </row>
    <row r="378" spans="1:2" x14ac:dyDescent="0.25">
      <c r="A378" s="32"/>
      <c r="B378" s="33"/>
    </row>
    <row r="379" spans="1:2" x14ac:dyDescent="0.25">
      <c r="A379" s="32"/>
      <c r="B379" s="33"/>
    </row>
    <row r="380" spans="1:2" x14ac:dyDescent="0.25">
      <c r="A380" s="32"/>
      <c r="B380" s="33"/>
    </row>
    <row r="381" spans="1:2" x14ac:dyDescent="0.25">
      <c r="A381" s="32"/>
      <c r="B381" s="33"/>
    </row>
    <row r="382" spans="1:2" x14ac:dyDescent="0.25">
      <c r="A382" s="32"/>
      <c r="B382" s="33"/>
    </row>
    <row r="383" spans="1:2" x14ac:dyDescent="0.25">
      <c r="A383" s="32"/>
      <c r="B383" s="33"/>
    </row>
    <row r="384" spans="1:2" x14ac:dyDescent="0.25">
      <c r="A384" s="32"/>
      <c r="B384" s="33"/>
    </row>
    <row r="385" spans="1:2" x14ac:dyDescent="0.25">
      <c r="A385" s="32"/>
      <c r="B385" s="33"/>
    </row>
    <row r="386" spans="1:2" x14ac:dyDescent="0.25">
      <c r="A386" s="32"/>
      <c r="B386" s="33"/>
    </row>
    <row r="387" spans="1:2" x14ac:dyDescent="0.25">
      <c r="A387" s="32"/>
      <c r="B387" s="33"/>
    </row>
    <row r="388" spans="1:2" x14ac:dyDescent="0.25">
      <c r="A388" s="32"/>
      <c r="B388" s="33"/>
    </row>
    <row r="389" spans="1:2" x14ac:dyDescent="0.25">
      <c r="A389" s="32"/>
      <c r="B389" s="33"/>
    </row>
    <row r="390" spans="1:2" x14ac:dyDescent="0.25">
      <c r="A390" s="32"/>
      <c r="B390" s="33"/>
    </row>
    <row r="391" spans="1:2" x14ac:dyDescent="0.25">
      <c r="A391" s="32"/>
      <c r="B391" s="33"/>
    </row>
    <row r="392" spans="1:2" x14ac:dyDescent="0.25">
      <c r="A392" s="32"/>
      <c r="B392" s="33"/>
    </row>
    <row r="393" spans="1:2" x14ac:dyDescent="0.25">
      <c r="A393" s="32"/>
      <c r="B393" s="33"/>
    </row>
    <row r="394" spans="1:2" x14ac:dyDescent="0.25">
      <c r="A394" s="32"/>
      <c r="B394" s="33"/>
    </row>
    <row r="395" spans="1:2" x14ac:dyDescent="0.25">
      <c r="A395" s="32"/>
      <c r="B395" s="33"/>
    </row>
    <row r="396" spans="1:2" x14ac:dyDescent="0.25">
      <c r="A396" s="32"/>
      <c r="B396" s="33"/>
    </row>
    <row r="397" spans="1:2" x14ac:dyDescent="0.25">
      <c r="A397" s="32"/>
      <c r="B397" s="33"/>
    </row>
    <row r="398" spans="1:2" x14ac:dyDescent="0.25">
      <c r="A398" s="32"/>
      <c r="B398" s="33"/>
    </row>
    <row r="399" spans="1:2" x14ac:dyDescent="0.25">
      <c r="A399" s="32"/>
      <c r="B399" s="33"/>
    </row>
    <row r="400" spans="1:2" x14ac:dyDescent="0.25">
      <c r="A400" s="32"/>
      <c r="B400" s="33"/>
    </row>
    <row r="401" spans="1:2" x14ac:dyDescent="0.25">
      <c r="A401" s="32"/>
      <c r="B401" s="33"/>
    </row>
    <row r="402" spans="1:2" x14ac:dyDescent="0.25">
      <c r="A402" s="32"/>
      <c r="B402" s="33"/>
    </row>
    <row r="403" spans="1:2" x14ac:dyDescent="0.25">
      <c r="A403" s="32"/>
      <c r="B403" s="33"/>
    </row>
    <row r="404" spans="1:2" x14ac:dyDescent="0.25">
      <c r="A404" s="32"/>
      <c r="B404" s="33"/>
    </row>
    <row r="405" spans="1:2" x14ac:dyDescent="0.25">
      <c r="A405" s="32"/>
      <c r="B405" s="33"/>
    </row>
    <row r="406" spans="1:2" x14ac:dyDescent="0.25">
      <c r="A406" s="32"/>
      <c r="B406" s="33"/>
    </row>
    <row r="407" spans="1:2" x14ac:dyDescent="0.25">
      <c r="A407" s="32"/>
      <c r="B407" s="33"/>
    </row>
    <row r="408" spans="1:2" x14ac:dyDescent="0.25">
      <c r="A408" s="32"/>
      <c r="B408" s="33"/>
    </row>
    <row r="409" spans="1:2" x14ac:dyDescent="0.25">
      <c r="A409" s="32"/>
      <c r="B409" s="33"/>
    </row>
    <row r="410" spans="1:2" x14ac:dyDescent="0.25">
      <c r="A410" s="32"/>
      <c r="B410" s="33"/>
    </row>
    <row r="411" spans="1:2" x14ac:dyDescent="0.25">
      <c r="A411" s="32"/>
      <c r="B411" s="33"/>
    </row>
    <row r="412" spans="1:2" x14ac:dyDescent="0.25">
      <c r="A412" s="32"/>
      <c r="B412" s="33"/>
    </row>
    <row r="413" spans="1:2" x14ac:dyDescent="0.25">
      <c r="A413" s="32"/>
      <c r="B413" s="33"/>
    </row>
    <row r="414" spans="1:2" x14ac:dyDescent="0.25">
      <c r="A414" s="32"/>
      <c r="B414" s="33"/>
    </row>
    <row r="415" spans="1:2" x14ac:dyDescent="0.25">
      <c r="A415" s="32"/>
      <c r="B415" s="33"/>
    </row>
    <row r="416" spans="1:2" x14ac:dyDescent="0.25">
      <c r="A416" s="32"/>
      <c r="B416" s="33"/>
    </row>
    <row r="417" spans="1:2" x14ac:dyDescent="0.25">
      <c r="A417" s="32"/>
      <c r="B417" s="33"/>
    </row>
    <row r="418" spans="1:2" x14ac:dyDescent="0.25">
      <c r="A418" s="32"/>
      <c r="B418" s="33"/>
    </row>
    <row r="419" spans="1:2" x14ac:dyDescent="0.25">
      <c r="A419" s="32"/>
      <c r="B419" s="33"/>
    </row>
    <row r="420" spans="1:2" x14ac:dyDescent="0.25">
      <c r="A420" s="32"/>
      <c r="B420" s="33"/>
    </row>
    <row r="421" spans="1:2" x14ac:dyDescent="0.25">
      <c r="A421" s="32"/>
      <c r="B421" s="33"/>
    </row>
    <row r="422" spans="1:2" x14ac:dyDescent="0.25">
      <c r="A422" s="32"/>
      <c r="B422" s="33"/>
    </row>
    <row r="423" spans="1:2" x14ac:dyDescent="0.25">
      <c r="A423" s="32"/>
      <c r="B423" s="33"/>
    </row>
    <row r="424" spans="1:2" x14ac:dyDescent="0.25">
      <c r="A424" s="32"/>
      <c r="B424" s="33"/>
    </row>
    <row r="425" spans="1:2" x14ac:dyDescent="0.25">
      <c r="A425" s="32"/>
      <c r="B425" s="33"/>
    </row>
    <row r="426" spans="1:2" x14ac:dyDescent="0.25">
      <c r="A426" s="32"/>
      <c r="B426" s="33"/>
    </row>
    <row r="427" spans="1:2" x14ac:dyDescent="0.25">
      <c r="A427" s="32"/>
      <c r="B427" s="33"/>
    </row>
    <row r="428" spans="1:2" x14ac:dyDescent="0.25">
      <c r="A428" s="32"/>
      <c r="B428" s="33"/>
    </row>
    <row r="429" spans="1:2" x14ac:dyDescent="0.25">
      <c r="A429" s="32"/>
      <c r="B429" s="33"/>
    </row>
    <row r="430" spans="1:2" x14ac:dyDescent="0.25">
      <c r="A430" s="32"/>
      <c r="B430" s="33"/>
    </row>
    <row r="431" spans="1:2" x14ac:dyDescent="0.25">
      <c r="A431" s="32"/>
      <c r="B431" s="33"/>
    </row>
    <row r="432" spans="1:2" x14ac:dyDescent="0.25">
      <c r="A432" s="32"/>
      <c r="B432" s="33"/>
    </row>
    <row r="433" spans="1:2" x14ac:dyDescent="0.25">
      <c r="A433" s="32"/>
      <c r="B433" s="33"/>
    </row>
    <row r="434" spans="1:2" x14ac:dyDescent="0.25">
      <c r="A434" s="32"/>
      <c r="B434" s="33"/>
    </row>
    <row r="435" spans="1:2" x14ac:dyDescent="0.25">
      <c r="A435" s="32"/>
      <c r="B435" s="33"/>
    </row>
    <row r="436" spans="1:2" x14ac:dyDescent="0.25">
      <c r="A436" s="32"/>
      <c r="B436" s="33"/>
    </row>
    <row r="437" spans="1:2" x14ac:dyDescent="0.25">
      <c r="A437" s="32"/>
      <c r="B437" s="33"/>
    </row>
    <row r="438" spans="1:2" x14ac:dyDescent="0.25">
      <c r="A438" s="32"/>
      <c r="B438" s="33"/>
    </row>
    <row r="439" spans="1:2" x14ac:dyDescent="0.25">
      <c r="A439" s="32"/>
      <c r="B439" s="33"/>
    </row>
    <row r="440" spans="1:2" x14ac:dyDescent="0.25">
      <c r="A440" s="32"/>
      <c r="B440" s="33"/>
    </row>
    <row r="441" spans="1:2" x14ac:dyDescent="0.25">
      <c r="A441" s="32"/>
      <c r="B441" s="33"/>
    </row>
    <row r="442" spans="1:2" x14ac:dyDescent="0.25">
      <c r="A442" s="32"/>
      <c r="B442" s="33"/>
    </row>
    <row r="443" spans="1:2" x14ac:dyDescent="0.25">
      <c r="A443" s="32"/>
      <c r="B443" s="33"/>
    </row>
    <row r="444" spans="1:2" x14ac:dyDescent="0.25">
      <c r="A444" s="32"/>
      <c r="B444" s="33"/>
    </row>
    <row r="445" spans="1:2" x14ac:dyDescent="0.25">
      <c r="A445" s="32"/>
      <c r="B445" s="33"/>
    </row>
    <row r="446" spans="1:2" x14ac:dyDescent="0.25">
      <c r="A446" s="32"/>
      <c r="B446" s="33"/>
    </row>
    <row r="447" spans="1:2" x14ac:dyDescent="0.25">
      <c r="A447" s="32"/>
      <c r="B447" s="33"/>
    </row>
    <row r="448" spans="1:2" x14ac:dyDescent="0.25">
      <c r="A448" s="32"/>
      <c r="B448" s="33"/>
    </row>
    <row r="449" spans="1:2" x14ac:dyDescent="0.25">
      <c r="A449" s="32"/>
      <c r="B449" s="33"/>
    </row>
    <row r="450" spans="1:2" x14ac:dyDescent="0.25">
      <c r="A450" s="32"/>
      <c r="B450" s="33"/>
    </row>
    <row r="451" spans="1:2" x14ac:dyDescent="0.25">
      <c r="A451" s="32"/>
      <c r="B451" s="33"/>
    </row>
    <row r="452" spans="1:2" x14ac:dyDescent="0.25">
      <c r="A452" s="32"/>
      <c r="B452" s="33"/>
    </row>
    <row r="453" spans="1:2" x14ac:dyDescent="0.25">
      <c r="A453" s="32"/>
      <c r="B453" s="33"/>
    </row>
    <row r="454" spans="1:2" x14ac:dyDescent="0.25">
      <c r="A454" s="32"/>
      <c r="B454" s="33"/>
    </row>
    <row r="455" spans="1:2" x14ac:dyDescent="0.25">
      <c r="A455" s="32"/>
      <c r="B455" s="33"/>
    </row>
    <row r="456" spans="1:2" x14ac:dyDescent="0.25">
      <c r="A456" s="32"/>
      <c r="B456" s="33"/>
    </row>
    <row r="457" spans="1:2" x14ac:dyDescent="0.25">
      <c r="A457" s="32"/>
      <c r="B457" s="33"/>
    </row>
    <row r="458" spans="1:2" x14ac:dyDescent="0.25">
      <c r="A458" s="32"/>
      <c r="B458" s="33"/>
    </row>
    <row r="459" spans="1:2" x14ac:dyDescent="0.25">
      <c r="A459" s="32"/>
      <c r="B459" s="33"/>
    </row>
    <row r="460" spans="1:2" x14ac:dyDescent="0.25">
      <c r="A460" s="32"/>
      <c r="B460" s="33"/>
    </row>
    <row r="461" spans="1:2" x14ac:dyDescent="0.25">
      <c r="A461" s="32"/>
      <c r="B461" s="33"/>
    </row>
    <row r="462" spans="1:2" x14ac:dyDescent="0.25">
      <c r="A462" s="32"/>
      <c r="B462" s="33"/>
    </row>
    <row r="463" spans="1:2" x14ac:dyDescent="0.25">
      <c r="A463" s="32"/>
      <c r="B463" s="33"/>
    </row>
    <row r="464" spans="1:2" x14ac:dyDescent="0.25">
      <c r="A464" s="32"/>
      <c r="B464" s="33"/>
    </row>
    <row r="465" spans="1:2" x14ac:dyDescent="0.25">
      <c r="A465" s="32"/>
      <c r="B465" s="33"/>
    </row>
    <row r="466" spans="1:2" x14ac:dyDescent="0.25">
      <c r="A466" s="32"/>
      <c r="B466" s="33"/>
    </row>
    <row r="467" spans="1:2" x14ac:dyDescent="0.25">
      <c r="A467" s="32"/>
      <c r="B467" s="33"/>
    </row>
    <row r="468" spans="1:2" x14ac:dyDescent="0.25">
      <c r="A468" s="32"/>
      <c r="B468" s="33"/>
    </row>
    <row r="469" spans="1:2" x14ac:dyDescent="0.25">
      <c r="A469" s="32"/>
      <c r="B469" s="33"/>
    </row>
    <row r="470" spans="1:2" x14ac:dyDescent="0.25">
      <c r="A470" s="32"/>
      <c r="B470" s="33"/>
    </row>
    <row r="471" spans="1:2" x14ac:dyDescent="0.25">
      <c r="A471" s="32"/>
      <c r="B471" s="33"/>
    </row>
    <row r="472" spans="1:2" x14ac:dyDescent="0.25">
      <c r="A472" s="32"/>
      <c r="B472" s="33"/>
    </row>
    <row r="473" spans="1:2" x14ac:dyDescent="0.25">
      <c r="A473" s="32"/>
      <c r="B473" s="33"/>
    </row>
    <row r="474" spans="1:2" x14ac:dyDescent="0.25">
      <c r="A474" s="32"/>
      <c r="B474" s="33"/>
    </row>
    <row r="475" spans="1:2" x14ac:dyDescent="0.25">
      <c r="A475" s="32"/>
      <c r="B475" s="33"/>
    </row>
    <row r="476" spans="1:2" x14ac:dyDescent="0.25">
      <c r="A476" s="32"/>
      <c r="B476" s="33"/>
    </row>
    <row r="477" spans="1:2" x14ac:dyDescent="0.25">
      <c r="A477" s="32"/>
      <c r="B477" s="33"/>
    </row>
    <row r="478" spans="1:2" x14ac:dyDescent="0.25">
      <c r="A478" s="32"/>
      <c r="B478" s="33"/>
    </row>
    <row r="479" spans="1:2" x14ac:dyDescent="0.25">
      <c r="A479" s="32"/>
      <c r="B479" s="33"/>
    </row>
    <row r="480" spans="1:2" x14ac:dyDescent="0.25">
      <c r="A480" s="32"/>
      <c r="B480" s="33"/>
    </row>
    <row r="481" spans="1:2" x14ac:dyDescent="0.25">
      <c r="A481" s="32"/>
      <c r="B481" s="33"/>
    </row>
    <row r="482" spans="1:2" x14ac:dyDescent="0.25">
      <c r="A482" s="32"/>
      <c r="B482" s="33"/>
    </row>
    <row r="483" spans="1:2" x14ac:dyDescent="0.25">
      <c r="A483" s="32"/>
      <c r="B483" s="33"/>
    </row>
    <row r="484" spans="1:2" x14ac:dyDescent="0.25">
      <c r="A484" s="32"/>
      <c r="B484" s="33"/>
    </row>
    <row r="485" spans="1:2" x14ac:dyDescent="0.25">
      <c r="A485" s="32"/>
      <c r="B485" s="33"/>
    </row>
    <row r="486" spans="1:2" x14ac:dyDescent="0.25">
      <c r="A486" s="32"/>
      <c r="B486" s="33"/>
    </row>
    <row r="487" spans="1:2" x14ac:dyDescent="0.25">
      <c r="A487" s="32"/>
      <c r="B487" s="33"/>
    </row>
    <row r="488" spans="1:2" x14ac:dyDescent="0.25">
      <c r="A488" s="32"/>
      <c r="B488" s="33"/>
    </row>
    <row r="489" spans="1:2" x14ac:dyDescent="0.25">
      <c r="A489" s="32"/>
      <c r="B489" s="33"/>
    </row>
    <row r="490" spans="1:2" x14ac:dyDescent="0.25">
      <c r="A490" s="32"/>
      <c r="B490" s="33"/>
    </row>
    <row r="491" spans="1:2" x14ac:dyDescent="0.25">
      <c r="A491" s="32"/>
      <c r="B491" s="33"/>
    </row>
    <row r="492" spans="1:2" x14ac:dyDescent="0.25">
      <c r="A492" s="32"/>
      <c r="B492" s="33"/>
    </row>
    <row r="493" spans="1:2" x14ac:dyDescent="0.25">
      <c r="A493" s="32"/>
      <c r="B493" s="33"/>
    </row>
    <row r="494" spans="1:2" x14ac:dyDescent="0.25">
      <c r="A494" s="32"/>
      <c r="B494" s="33"/>
    </row>
    <row r="495" spans="1:2" x14ac:dyDescent="0.25">
      <c r="A495" s="32"/>
      <c r="B495" s="33"/>
    </row>
    <row r="496" spans="1:2" x14ac:dyDescent="0.25">
      <c r="A496" s="32"/>
      <c r="B496" s="33"/>
    </row>
    <row r="497" spans="1:2" x14ac:dyDescent="0.25">
      <c r="A497" s="32"/>
      <c r="B497" s="33"/>
    </row>
    <row r="498" spans="1:2" x14ac:dyDescent="0.25">
      <c r="A498" s="32"/>
      <c r="B498" s="33"/>
    </row>
    <row r="499" spans="1:2" x14ac:dyDescent="0.25">
      <c r="A499" s="32"/>
      <c r="B499" s="33"/>
    </row>
    <row r="500" spans="1:2" x14ac:dyDescent="0.25">
      <c r="A500" s="32"/>
      <c r="B500" s="33"/>
    </row>
    <row r="501" spans="1:2" x14ac:dyDescent="0.25">
      <c r="A501" s="32"/>
      <c r="B501" s="33"/>
    </row>
    <row r="502" spans="1:2" x14ac:dyDescent="0.25">
      <c r="A502" s="32"/>
      <c r="B502" s="33"/>
    </row>
    <row r="503" spans="1:2" x14ac:dyDescent="0.25">
      <c r="A503" s="32"/>
      <c r="B503" s="33"/>
    </row>
    <row r="504" spans="1:2" x14ac:dyDescent="0.25">
      <c r="A504" s="32"/>
      <c r="B504" s="33"/>
    </row>
    <row r="505" spans="1:2" x14ac:dyDescent="0.25">
      <c r="A505" s="32"/>
      <c r="B505" s="33"/>
    </row>
    <row r="506" spans="1:2" x14ac:dyDescent="0.25">
      <c r="A506" s="32"/>
      <c r="B506" s="33"/>
    </row>
    <row r="507" spans="1:2" x14ac:dyDescent="0.25">
      <c r="A507" s="32"/>
      <c r="B507" s="33"/>
    </row>
    <row r="508" spans="1:2" x14ac:dyDescent="0.25">
      <c r="A508" s="32"/>
      <c r="B508" s="33"/>
    </row>
    <row r="509" spans="1:2" x14ac:dyDescent="0.25">
      <c r="A509" s="32"/>
      <c r="B509" s="33"/>
    </row>
    <row r="510" spans="1:2" x14ac:dyDescent="0.25">
      <c r="A510" s="32"/>
      <c r="B510" s="33"/>
    </row>
    <row r="511" spans="1:2" x14ac:dyDescent="0.25">
      <c r="A511" s="32"/>
      <c r="B511" s="33"/>
    </row>
    <row r="512" spans="1:2" x14ac:dyDescent="0.25">
      <c r="A512" s="32"/>
      <c r="B512" s="33"/>
    </row>
    <row r="513" spans="1:2" x14ac:dyDescent="0.25">
      <c r="A513" s="32"/>
      <c r="B513" s="33"/>
    </row>
    <row r="514" spans="1:2" x14ac:dyDescent="0.25">
      <c r="A514" s="32"/>
      <c r="B514" s="33"/>
    </row>
    <row r="515" spans="1:2" x14ac:dyDescent="0.25">
      <c r="A515" s="32"/>
      <c r="B515" s="33"/>
    </row>
    <row r="516" spans="1:2" x14ac:dyDescent="0.25">
      <c r="A516" s="32"/>
      <c r="B516" s="33"/>
    </row>
    <row r="517" spans="1:2" x14ac:dyDescent="0.25">
      <c r="A517" s="32"/>
      <c r="B517" s="33"/>
    </row>
    <row r="518" spans="1:2" x14ac:dyDescent="0.25">
      <c r="A518" s="32"/>
      <c r="B518" s="33"/>
    </row>
    <row r="519" spans="1:2" x14ac:dyDescent="0.25">
      <c r="A519" s="32"/>
      <c r="B519" s="33"/>
    </row>
    <row r="520" spans="1:2" x14ac:dyDescent="0.25">
      <c r="A520" s="32"/>
      <c r="B520" s="33"/>
    </row>
    <row r="521" spans="1:2" x14ac:dyDescent="0.25">
      <c r="A521" s="32"/>
      <c r="B521" s="33"/>
    </row>
    <row r="522" spans="1:2" x14ac:dyDescent="0.25">
      <c r="A522" s="32"/>
      <c r="B522" s="33"/>
    </row>
    <row r="523" spans="1:2" x14ac:dyDescent="0.25">
      <c r="A523" s="32"/>
      <c r="B523" s="33"/>
    </row>
    <row r="524" spans="1:2" x14ac:dyDescent="0.25">
      <c r="A524" s="32"/>
      <c r="B524" s="33"/>
    </row>
    <row r="525" spans="1:2" x14ac:dyDescent="0.25">
      <c r="A525" s="32"/>
      <c r="B525" s="33"/>
    </row>
    <row r="526" spans="1:2" x14ac:dyDescent="0.25">
      <c r="A526" s="32"/>
      <c r="B526" s="33"/>
    </row>
    <row r="527" spans="1:2" x14ac:dyDescent="0.25">
      <c r="A527" s="32"/>
      <c r="B527" s="33"/>
    </row>
    <row r="528" spans="1:2" x14ac:dyDescent="0.25">
      <c r="A528" s="32"/>
      <c r="B528" s="33"/>
    </row>
    <row r="529" spans="1:2" x14ac:dyDescent="0.25">
      <c r="A529" s="32"/>
      <c r="B529" s="33"/>
    </row>
    <row r="530" spans="1:2" x14ac:dyDescent="0.25">
      <c r="A530" s="32"/>
      <c r="B530" s="33"/>
    </row>
    <row r="531" spans="1:2" x14ac:dyDescent="0.25">
      <c r="A531" s="32"/>
      <c r="B531" s="33"/>
    </row>
    <row r="532" spans="1:2" x14ac:dyDescent="0.25">
      <c r="A532" s="32"/>
      <c r="B532" s="33"/>
    </row>
    <row r="533" spans="1:2" x14ac:dyDescent="0.25">
      <c r="A533" s="32"/>
      <c r="B533" s="33"/>
    </row>
    <row r="534" spans="1:2" x14ac:dyDescent="0.25">
      <c r="A534" s="32"/>
      <c r="B534" s="33"/>
    </row>
    <row r="535" spans="1:2" x14ac:dyDescent="0.25">
      <c r="A535" s="32"/>
      <c r="B535" s="33"/>
    </row>
    <row r="536" spans="1:2" x14ac:dyDescent="0.25">
      <c r="A536" s="32"/>
      <c r="B536" s="33"/>
    </row>
    <row r="537" spans="1:2" x14ac:dyDescent="0.25">
      <c r="A537" s="32"/>
      <c r="B537" s="33"/>
    </row>
    <row r="538" spans="1:2" x14ac:dyDescent="0.25">
      <c r="A538" s="32"/>
      <c r="B538" s="33"/>
    </row>
    <row r="539" spans="1:2" x14ac:dyDescent="0.25">
      <c r="A539" s="32"/>
      <c r="B539" s="33"/>
    </row>
    <row r="540" spans="1:2" x14ac:dyDescent="0.25">
      <c r="A540" s="32"/>
      <c r="B540" s="33"/>
    </row>
    <row r="541" spans="1:2" x14ac:dyDescent="0.25">
      <c r="A541" s="32"/>
      <c r="B541" s="33"/>
    </row>
    <row r="542" spans="1:2" x14ac:dyDescent="0.25">
      <c r="A542" s="32"/>
      <c r="B542" s="33"/>
    </row>
    <row r="543" spans="1:2" x14ac:dyDescent="0.25">
      <c r="A543" s="32"/>
      <c r="B543" s="33"/>
    </row>
    <row r="544" spans="1:2" x14ac:dyDescent="0.25">
      <c r="A544" s="32"/>
      <c r="B544" s="33"/>
    </row>
    <row r="545" spans="1:2" x14ac:dyDescent="0.25">
      <c r="A545" s="32"/>
      <c r="B545" s="33"/>
    </row>
    <row r="546" spans="1:2" x14ac:dyDescent="0.25">
      <c r="A546" s="32"/>
      <c r="B546" s="33"/>
    </row>
    <row r="547" spans="1:2" x14ac:dyDescent="0.25">
      <c r="A547" s="32"/>
      <c r="B547" s="33"/>
    </row>
    <row r="548" spans="1:2" x14ac:dyDescent="0.25">
      <c r="A548" s="32"/>
      <c r="B548" s="33"/>
    </row>
    <row r="549" spans="1:2" x14ac:dyDescent="0.25">
      <c r="A549" s="32"/>
      <c r="B549" s="33"/>
    </row>
    <row r="550" spans="1:2" x14ac:dyDescent="0.25">
      <c r="A550" s="32"/>
      <c r="B550" s="33"/>
    </row>
    <row r="551" spans="1:2" x14ac:dyDescent="0.25">
      <c r="A551" s="32"/>
      <c r="B551" s="33"/>
    </row>
    <row r="552" spans="1:2" x14ac:dyDescent="0.25">
      <c r="A552" s="32"/>
      <c r="B552" s="33"/>
    </row>
    <row r="553" spans="1:2" x14ac:dyDescent="0.25">
      <c r="A553" s="32"/>
      <c r="B553" s="33"/>
    </row>
    <row r="554" spans="1:2" x14ac:dyDescent="0.25">
      <c r="A554" s="32"/>
      <c r="B554" s="33"/>
    </row>
    <row r="555" spans="1:2" x14ac:dyDescent="0.25">
      <c r="A555" s="32"/>
      <c r="B555" s="33"/>
    </row>
    <row r="556" spans="1:2" x14ac:dyDescent="0.25">
      <c r="A556" s="32"/>
      <c r="B556" s="33"/>
    </row>
    <row r="557" spans="1:2" x14ac:dyDescent="0.25">
      <c r="A557" s="32"/>
      <c r="B557" s="33"/>
    </row>
    <row r="558" spans="1:2" x14ac:dyDescent="0.25">
      <c r="A558" s="32"/>
      <c r="B558" s="33"/>
    </row>
    <row r="559" spans="1:2" x14ac:dyDescent="0.25">
      <c r="A559" s="32"/>
      <c r="B559" s="33"/>
    </row>
    <row r="560" spans="1:2" x14ac:dyDescent="0.25">
      <c r="A560" s="32"/>
      <c r="B560" s="33"/>
    </row>
    <row r="561" spans="1:2" x14ac:dyDescent="0.25">
      <c r="A561" s="32"/>
      <c r="B561" s="33"/>
    </row>
    <row r="562" spans="1:2" x14ac:dyDescent="0.25">
      <c r="A562" s="32"/>
      <c r="B562" s="33"/>
    </row>
    <row r="563" spans="1:2" x14ac:dyDescent="0.25">
      <c r="A563" s="32"/>
      <c r="B563" s="33"/>
    </row>
    <row r="564" spans="1:2" x14ac:dyDescent="0.25">
      <c r="A564" s="32"/>
      <c r="B564" s="33"/>
    </row>
    <row r="565" spans="1:2" x14ac:dyDescent="0.25">
      <c r="A565" s="32"/>
      <c r="B565" s="33"/>
    </row>
    <row r="566" spans="1:2" x14ac:dyDescent="0.25">
      <c r="A566" s="32"/>
      <c r="B566" s="33"/>
    </row>
    <row r="567" spans="1:2" x14ac:dyDescent="0.25">
      <c r="A567" s="32"/>
      <c r="B567" s="33"/>
    </row>
    <row r="568" spans="1:2" x14ac:dyDescent="0.25">
      <c r="A568" s="32"/>
      <c r="B568" s="33"/>
    </row>
    <row r="569" spans="1:2" x14ac:dyDescent="0.25">
      <c r="A569" s="32"/>
      <c r="B569" s="33"/>
    </row>
    <row r="570" spans="1:2" x14ac:dyDescent="0.25">
      <c r="A570" s="32"/>
      <c r="B570" s="33"/>
    </row>
    <row r="571" spans="1:2" x14ac:dyDescent="0.25">
      <c r="A571" s="32"/>
      <c r="B571" s="33"/>
    </row>
    <row r="572" spans="1:2" x14ac:dyDescent="0.25">
      <c r="A572" s="32"/>
      <c r="B572" s="33"/>
    </row>
    <row r="573" spans="1:2" x14ac:dyDescent="0.25">
      <c r="A573" s="32"/>
      <c r="B573" s="33"/>
    </row>
    <row r="574" spans="1:2" x14ac:dyDescent="0.25">
      <c r="A574" s="32"/>
      <c r="B574" s="33"/>
    </row>
    <row r="575" spans="1:2" x14ac:dyDescent="0.25">
      <c r="A575" s="32"/>
      <c r="B575" s="33"/>
    </row>
    <row r="576" spans="1:2" x14ac:dyDescent="0.25">
      <c r="A576" s="32"/>
      <c r="B576" s="33"/>
    </row>
    <row r="577" spans="1:2" x14ac:dyDescent="0.25">
      <c r="A577" s="32"/>
      <c r="B577" s="33"/>
    </row>
    <row r="578" spans="1:2" x14ac:dyDescent="0.25">
      <c r="A578" s="32"/>
      <c r="B578" s="33"/>
    </row>
    <row r="579" spans="1:2" x14ac:dyDescent="0.25">
      <c r="A579" s="32"/>
      <c r="B579" s="33"/>
    </row>
    <row r="580" spans="1:2" x14ac:dyDescent="0.25">
      <c r="A580" s="32"/>
      <c r="B580" s="33"/>
    </row>
    <row r="581" spans="1:2" x14ac:dyDescent="0.25">
      <c r="A581" s="32"/>
      <c r="B581" s="33"/>
    </row>
    <row r="582" spans="1:2" x14ac:dyDescent="0.25">
      <c r="A582" s="32"/>
      <c r="B582" s="33"/>
    </row>
    <row r="583" spans="1:2" x14ac:dyDescent="0.25">
      <c r="A583" s="32"/>
      <c r="B583" s="33"/>
    </row>
    <row r="584" spans="1:2" x14ac:dyDescent="0.25">
      <c r="A584" s="32"/>
      <c r="B584" s="33"/>
    </row>
    <row r="585" spans="1:2" x14ac:dyDescent="0.25">
      <c r="A585" s="32"/>
      <c r="B585" s="33"/>
    </row>
    <row r="586" spans="1:2" x14ac:dyDescent="0.25">
      <c r="A586" s="32"/>
      <c r="B586" s="33"/>
    </row>
    <row r="587" spans="1:2" x14ac:dyDescent="0.25">
      <c r="A587" s="32"/>
      <c r="B587" s="33"/>
    </row>
    <row r="588" spans="1:2" x14ac:dyDescent="0.25">
      <c r="A588" s="32"/>
      <c r="B588" s="33"/>
    </row>
    <row r="589" spans="1:2" x14ac:dyDescent="0.25">
      <c r="A589" s="32"/>
      <c r="B589" s="33"/>
    </row>
    <row r="590" spans="1:2" x14ac:dyDescent="0.25">
      <c r="A590" s="32"/>
      <c r="B590" s="33"/>
    </row>
    <row r="591" spans="1:2" x14ac:dyDescent="0.25">
      <c r="A591" s="32"/>
      <c r="B591" s="33"/>
    </row>
    <row r="592" spans="1:2" x14ac:dyDescent="0.25">
      <c r="A592" s="32"/>
      <c r="B592" s="33"/>
    </row>
    <row r="593" spans="1:2" x14ac:dyDescent="0.25">
      <c r="A593" s="32"/>
      <c r="B593" s="33"/>
    </row>
    <row r="594" spans="1:2" x14ac:dyDescent="0.25">
      <c r="A594" s="32"/>
      <c r="B594" s="33"/>
    </row>
    <row r="595" spans="1:2" x14ac:dyDescent="0.25">
      <c r="A595" s="32"/>
      <c r="B595" s="33"/>
    </row>
    <row r="596" spans="1:2" x14ac:dyDescent="0.25">
      <c r="A596" s="32"/>
      <c r="B596" s="33"/>
    </row>
    <row r="597" spans="1:2" x14ac:dyDescent="0.25">
      <c r="A597" s="32"/>
      <c r="B597" s="33"/>
    </row>
    <row r="598" spans="1:2" x14ac:dyDescent="0.25">
      <c r="A598" s="32"/>
      <c r="B598" s="33"/>
    </row>
    <row r="599" spans="1:2" x14ac:dyDescent="0.25">
      <c r="A599" s="32"/>
      <c r="B599" s="33"/>
    </row>
    <row r="600" spans="1:2" x14ac:dyDescent="0.25">
      <c r="A600" s="32"/>
      <c r="B600" s="33"/>
    </row>
    <row r="601" spans="1:2" x14ac:dyDescent="0.25">
      <c r="A601" s="32"/>
      <c r="B601" s="33"/>
    </row>
    <row r="602" spans="1:2" x14ac:dyDescent="0.25">
      <c r="A602" s="32"/>
      <c r="B602" s="33"/>
    </row>
    <row r="603" spans="1:2" x14ac:dyDescent="0.25">
      <c r="A603" s="32"/>
      <c r="B603" s="33"/>
    </row>
    <row r="604" spans="1:2" x14ac:dyDescent="0.25">
      <c r="A604" s="32"/>
      <c r="B604" s="33"/>
    </row>
    <row r="605" spans="1:2" x14ac:dyDescent="0.25">
      <c r="A605" s="32"/>
      <c r="B605" s="33"/>
    </row>
    <row r="606" spans="1:2" x14ac:dyDescent="0.25">
      <c r="A606" s="32"/>
      <c r="B606" s="33"/>
    </row>
    <row r="607" spans="1:2" x14ac:dyDescent="0.25">
      <c r="A607" s="32"/>
      <c r="B607" s="33"/>
    </row>
    <row r="608" spans="1:2" x14ac:dyDescent="0.25">
      <c r="A608" s="32"/>
      <c r="B608" s="33"/>
    </row>
    <row r="609" spans="1:2" x14ac:dyDescent="0.25">
      <c r="A609" s="32"/>
      <c r="B609" s="33"/>
    </row>
    <row r="610" spans="1:2" x14ac:dyDescent="0.25">
      <c r="A610" s="32"/>
      <c r="B610" s="33"/>
    </row>
    <row r="611" spans="1:2" x14ac:dyDescent="0.25">
      <c r="A611" s="32"/>
      <c r="B611" s="33"/>
    </row>
    <row r="612" spans="1:2" x14ac:dyDescent="0.25">
      <c r="A612" s="32"/>
      <c r="B612" s="33"/>
    </row>
    <row r="613" spans="1:2" x14ac:dyDescent="0.25">
      <c r="A613" s="32"/>
      <c r="B613" s="33"/>
    </row>
    <row r="614" spans="1:2" x14ac:dyDescent="0.25">
      <c r="A614" s="32"/>
      <c r="B614" s="33"/>
    </row>
    <row r="615" spans="1:2" x14ac:dyDescent="0.25">
      <c r="A615" s="32"/>
      <c r="B615" s="33"/>
    </row>
    <row r="616" spans="1:2" x14ac:dyDescent="0.25">
      <c r="A616" s="32"/>
      <c r="B616" s="33"/>
    </row>
    <row r="617" spans="1:2" x14ac:dyDescent="0.25">
      <c r="A617" s="32"/>
      <c r="B617" s="33"/>
    </row>
    <row r="618" spans="1:2" x14ac:dyDescent="0.25">
      <c r="A618" s="32"/>
      <c r="B618" s="33"/>
    </row>
    <row r="619" spans="1:2" x14ac:dyDescent="0.25">
      <c r="A619" s="32"/>
      <c r="B619" s="33"/>
    </row>
    <row r="620" spans="1:2" x14ac:dyDescent="0.25">
      <c r="A620" s="32"/>
      <c r="B620" s="33"/>
    </row>
    <row r="621" spans="1:2" x14ac:dyDescent="0.25">
      <c r="A621" s="32"/>
      <c r="B621" s="33"/>
    </row>
    <row r="622" spans="1:2" x14ac:dyDescent="0.25">
      <c r="A622" s="32"/>
      <c r="B622" s="33"/>
    </row>
    <row r="623" spans="1:2" x14ac:dyDescent="0.25">
      <c r="A623" s="32"/>
      <c r="B623" s="33"/>
    </row>
    <row r="624" spans="1:2" x14ac:dyDescent="0.25">
      <c r="A624" s="32"/>
      <c r="B624" s="33"/>
    </row>
    <row r="625" spans="1:2" x14ac:dyDescent="0.25">
      <c r="A625" s="32"/>
      <c r="B625" s="33"/>
    </row>
    <row r="626" spans="1:2" x14ac:dyDescent="0.25">
      <c r="A626" s="32"/>
      <c r="B626" s="33"/>
    </row>
    <row r="627" spans="1:2" x14ac:dyDescent="0.25">
      <c r="A627" s="32"/>
      <c r="B627" s="33"/>
    </row>
    <row r="628" spans="1:2" x14ac:dyDescent="0.25">
      <c r="A628" s="32"/>
      <c r="B628" s="33"/>
    </row>
    <row r="629" spans="1:2" x14ac:dyDescent="0.25">
      <c r="A629" s="32"/>
      <c r="B629" s="33"/>
    </row>
    <row r="630" spans="1:2" x14ac:dyDescent="0.25">
      <c r="A630" s="32"/>
      <c r="B630" s="33"/>
    </row>
    <row r="631" spans="1:2" x14ac:dyDescent="0.25">
      <c r="A631" s="32"/>
      <c r="B631" s="33"/>
    </row>
    <row r="632" spans="1:2" x14ac:dyDescent="0.25">
      <c r="A632" s="32"/>
      <c r="B632" s="33"/>
    </row>
    <row r="633" spans="1:2" x14ac:dyDescent="0.25">
      <c r="A633" s="32"/>
      <c r="B633" s="33"/>
    </row>
    <row r="634" spans="1:2" x14ac:dyDescent="0.25">
      <c r="A634" s="32"/>
      <c r="B634" s="33"/>
    </row>
    <row r="635" spans="1:2" x14ac:dyDescent="0.25">
      <c r="A635" s="32"/>
      <c r="B635" s="33"/>
    </row>
    <row r="636" spans="1:2" x14ac:dyDescent="0.25">
      <c r="A636" s="32"/>
      <c r="B636" s="33"/>
    </row>
    <row r="637" spans="1:2" x14ac:dyDescent="0.25">
      <c r="A637" s="32"/>
      <c r="B637" s="33"/>
    </row>
    <row r="638" spans="1:2" x14ac:dyDescent="0.25">
      <c r="A638" s="32"/>
      <c r="B638" s="33"/>
    </row>
    <row r="639" spans="1:2" x14ac:dyDescent="0.25">
      <c r="A639" s="32"/>
      <c r="B639" s="33"/>
    </row>
    <row r="640" spans="1:2" x14ac:dyDescent="0.25">
      <c r="A640" s="32"/>
      <c r="B640" s="33"/>
    </row>
    <row r="641" spans="1:2" x14ac:dyDescent="0.25">
      <c r="A641" s="32"/>
      <c r="B641" s="33"/>
    </row>
    <row r="642" spans="1:2" x14ac:dyDescent="0.25">
      <c r="A642" s="32"/>
      <c r="B642" s="33"/>
    </row>
    <row r="643" spans="1:2" x14ac:dyDescent="0.25">
      <c r="A643" s="32"/>
      <c r="B643" s="33"/>
    </row>
    <row r="644" spans="1:2" x14ac:dyDescent="0.25">
      <c r="A644" s="32"/>
      <c r="B644" s="33"/>
    </row>
    <row r="645" spans="1:2" x14ac:dyDescent="0.25">
      <c r="A645" s="32"/>
      <c r="B645" s="33"/>
    </row>
    <row r="646" spans="1:2" x14ac:dyDescent="0.25">
      <c r="A646" s="32"/>
      <c r="B646" s="33"/>
    </row>
    <row r="647" spans="1:2" x14ac:dyDescent="0.25">
      <c r="A647" s="32"/>
      <c r="B647" s="33"/>
    </row>
    <row r="648" spans="1:2" x14ac:dyDescent="0.25">
      <c r="A648" s="32"/>
      <c r="B648" s="33"/>
    </row>
    <row r="649" spans="1:2" x14ac:dyDescent="0.25">
      <c r="A649" s="32"/>
      <c r="B649" s="33"/>
    </row>
    <row r="650" spans="1:2" x14ac:dyDescent="0.25">
      <c r="A650" s="32"/>
      <c r="B650" s="33"/>
    </row>
    <row r="651" spans="1:2" x14ac:dyDescent="0.25">
      <c r="A651" s="32"/>
      <c r="B651" s="33"/>
    </row>
    <row r="652" spans="1:2" x14ac:dyDescent="0.25">
      <c r="A652" s="32"/>
      <c r="B652" s="33"/>
    </row>
    <row r="653" spans="1:2" x14ac:dyDescent="0.25">
      <c r="A653" s="32"/>
      <c r="B653" s="33"/>
    </row>
    <row r="654" spans="1:2" x14ac:dyDescent="0.25">
      <c r="A654" s="32"/>
      <c r="B654" s="33"/>
    </row>
    <row r="655" spans="1:2" x14ac:dyDescent="0.25">
      <c r="A655" s="32"/>
      <c r="B655" s="33"/>
    </row>
    <row r="656" spans="1:2" x14ac:dyDescent="0.25">
      <c r="A656" s="32"/>
      <c r="B656" s="33"/>
    </row>
    <row r="657" spans="1:2" x14ac:dyDescent="0.25">
      <c r="A657" s="32"/>
      <c r="B657" s="33"/>
    </row>
    <row r="658" spans="1:2" x14ac:dyDescent="0.25">
      <c r="A658" s="32"/>
      <c r="B658" s="33"/>
    </row>
    <row r="659" spans="1:2" x14ac:dyDescent="0.25">
      <c r="A659" s="32"/>
      <c r="B659" s="33"/>
    </row>
    <row r="660" spans="1:2" x14ac:dyDescent="0.25">
      <c r="A660" s="32"/>
      <c r="B660" s="33"/>
    </row>
    <row r="661" spans="1:2" x14ac:dyDescent="0.25">
      <c r="A661" s="32"/>
      <c r="B661" s="33"/>
    </row>
    <row r="662" spans="1:2" x14ac:dyDescent="0.25">
      <c r="A662" s="32"/>
      <c r="B662" s="33"/>
    </row>
    <row r="663" spans="1:2" x14ac:dyDescent="0.25">
      <c r="A663" s="32"/>
      <c r="B663" s="33"/>
    </row>
    <row r="664" spans="1:2" x14ac:dyDescent="0.25">
      <c r="A664" s="32"/>
      <c r="B664" s="33"/>
    </row>
    <row r="665" spans="1:2" x14ac:dyDescent="0.25">
      <c r="A665" s="32"/>
      <c r="B665" s="33"/>
    </row>
    <row r="666" spans="1:2" x14ac:dyDescent="0.25">
      <c r="A666" s="32"/>
      <c r="B666" s="33"/>
    </row>
    <row r="667" spans="1:2" x14ac:dyDescent="0.25">
      <c r="A667" s="32"/>
      <c r="B667" s="33"/>
    </row>
    <row r="668" spans="1:2" x14ac:dyDescent="0.25">
      <c r="A668" s="32"/>
      <c r="B668" s="33"/>
    </row>
    <row r="669" spans="1:2" x14ac:dyDescent="0.25">
      <c r="A669" s="32"/>
      <c r="B669" s="33"/>
    </row>
    <row r="670" spans="1:2" x14ac:dyDescent="0.25">
      <c r="A670" s="32"/>
      <c r="B670" s="33"/>
    </row>
    <row r="671" spans="1:2" x14ac:dyDescent="0.25">
      <c r="A671" s="32"/>
      <c r="B671" s="33"/>
    </row>
    <row r="672" spans="1:2" x14ac:dyDescent="0.25">
      <c r="A672" s="32"/>
      <c r="B672" s="33"/>
    </row>
    <row r="673" spans="1:2" x14ac:dyDescent="0.25">
      <c r="A673" s="32"/>
      <c r="B673" s="33"/>
    </row>
    <row r="674" spans="1:2" x14ac:dyDescent="0.25">
      <c r="A674" s="32"/>
      <c r="B674" s="33"/>
    </row>
    <row r="675" spans="1:2" x14ac:dyDescent="0.25">
      <c r="A675" s="32"/>
      <c r="B675" s="33"/>
    </row>
    <row r="676" spans="1:2" x14ac:dyDescent="0.25">
      <c r="A676" s="32"/>
      <c r="B676" s="33"/>
    </row>
    <row r="677" spans="1:2" x14ac:dyDescent="0.25">
      <c r="A677" s="32"/>
      <c r="B677" s="33"/>
    </row>
    <row r="678" spans="1:2" x14ac:dyDescent="0.25">
      <c r="A678" s="32"/>
      <c r="B678" s="33"/>
    </row>
    <row r="679" spans="1:2" x14ac:dyDescent="0.25">
      <c r="A679" s="32"/>
      <c r="B679" s="33"/>
    </row>
    <row r="680" spans="1:2" x14ac:dyDescent="0.25">
      <c r="A680" s="32"/>
      <c r="B680" s="33"/>
    </row>
    <row r="681" spans="1:2" x14ac:dyDescent="0.25">
      <c r="A681" s="32"/>
      <c r="B681" s="33"/>
    </row>
    <row r="682" spans="1:2" x14ac:dyDescent="0.25">
      <c r="A682" s="32"/>
      <c r="B682" s="33"/>
    </row>
    <row r="683" spans="1:2" x14ac:dyDescent="0.25">
      <c r="A683" s="32"/>
      <c r="B683" s="33"/>
    </row>
    <row r="684" spans="1:2" x14ac:dyDescent="0.25">
      <c r="A684" s="32"/>
      <c r="B684" s="33"/>
    </row>
    <row r="685" spans="1:2" x14ac:dyDescent="0.25">
      <c r="A685" s="32"/>
      <c r="B685" s="33"/>
    </row>
    <row r="686" spans="1:2" x14ac:dyDescent="0.25">
      <c r="A686" s="32"/>
      <c r="B686" s="33"/>
    </row>
    <row r="687" spans="1:2" x14ac:dyDescent="0.25">
      <c r="A687" s="32"/>
      <c r="B687" s="33"/>
    </row>
    <row r="688" spans="1:2" x14ac:dyDescent="0.25">
      <c r="A688" s="32"/>
      <c r="B688" s="33"/>
    </row>
    <row r="689" spans="1:2" x14ac:dyDescent="0.25">
      <c r="A689" s="32"/>
      <c r="B689" s="33"/>
    </row>
    <row r="690" spans="1:2" x14ac:dyDescent="0.25">
      <c r="A690" s="32"/>
      <c r="B690" s="33"/>
    </row>
    <row r="691" spans="1:2" x14ac:dyDescent="0.25">
      <c r="A691" s="32"/>
      <c r="B691" s="33"/>
    </row>
    <row r="692" spans="1:2" x14ac:dyDescent="0.25">
      <c r="A692" s="32"/>
      <c r="B692" s="33"/>
    </row>
    <row r="693" spans="1:2" x14ac:dyDescent="0.25">
      <c r="A693" s="32"/>
      <c r="B693" s="33"/>
    </row>
    <row r="694" spans="1:2" x14ac:dyDescent="0.25">
      <c r="A694" s="32"/>
      <c r="B694" s="33"/>
    </row>
    <row r="695" spans="1:2" x14ac:dyDescent="0.25">
      <c r="A695" s="32"/>
      <c r="B695" s="33"/>
    </row>
    <row r="696" spans="1:2" x14ac:dyDescent="0.25">
      <c r="A696" s="32"/>
      <c r="B696" s="33"/>
    </row>
    <row r="697" spans="1:2" x14ac:dyDescent="0.25">
      <c r="A697" s="32"/>
      <c r="B697" s="33"/>
    </row>
    <row r="698" spans="1:2" x14ac:dyDescent="0.25">
      <c r="A698" s="32"/>
      <c r="B698" s="33"/>
    </row>
    <row r="699" spans="1:2" x14ac:dyDescent="0.25">
      <c r="A699" s="32"/>
      <c r="B699" s="33"/>
    </row>
    <row r="700" spans="1:2" x14ac:dyDescent="0.25">
      <c r="A700" s="32"/>
      <c r="B700" s="33"/>
    </row>
    <row r="701" spans="1:2" x14ac:dyDescent="0.25">
      <c r="A701" s="32"/>
      <c r="B701" s="33"/>
    </row>
    <row r="702" spans="1:2" x14ac:dyDescent="0.25">
      <c r="A702" s="32"/>
      <c r="B702" s="33"/>
    </row>
    <row r="703" spans="1:2" x14ac:dyDescent="0.25">
      <c r="A703" s="32"/>
      <c r="B703" s="33"/>
    </row>
    <row r="704" spans="1:2" x14ac:dyDescent="0.25">
      <c r="A704" s="32"/>
      <c r="B704" s="33"/>
    </row>
    <row r="705" spans="1:2" x14ac:dyDescent="0.25">
      <c r="A705" s="32"/>
      <c r="B705" s="33"/>
    </row>
    <row r="706" spans="1:2" x14ac:dyDescent="0.25">
      <c r="A706" s="32"/>
      <c r="B706" s="33"/>
    </row>
    <row r="707" spans="1:2" x14ac:dyDescent="0.25">
      <c r="A707" s="32"/>
      <c r="B707" s="33"/>
    </row>
    <row r="708" spans="1:2" x14ac:dyDescent="0.25">
      <c r="A708" s="32"/>
      <c r="B708" s="33"/>
    </row>
    <row r="709" spans="1:2" x14ac:dyDescent="0.25">
      <c r="A709" s="32"/>
      <c r="B709" s="33"/>
    </row>
    <row r="710" spans="1:2" x14ac:dyDescent="0.25">
      <c r="A710" s="32"/>
      <c r="B710" s="33"/>
    </row>
    <row r="711" spans="1:2" x14ac:dyDescent="0.25">
      <c r="A711" s="32"/>
      <c r="B711" s="33"/>
    </row>
    <row r="712" spans="1:2" x14ac:dyDescent="0.25">
      <c r="A712" s="32"/>
      <c r="B712" s="33"/>
    </row>
    <row r="713" spans="1:2" x14ac:dyDescent="0.25">
      <c r="A713" s="32"/>
      <c r="B713" s="33"/>
    </row>
    <row r="714" spans="1:2" x14ac:dyDescent="0.25">
      <c r="A714" s="32"/>
      <c r="B714" s="33"/>
    </row>
    <row r="715" spans="1:2" x14ac:dyDescent="0.25">
      <c r="A715" s="32"/>
      <c r="B715" s="33"/>
    </row>
    <row r="716" spans="1:2" x14ac:dyDescent="0.25">
      <c r="A716" s="32"/>
      <c r="B716" s="33"/>
    </row>
    <row r="717" spans="1:2" x14ac:dyDescent="0.25">
      <c r="A717" s="32"/>
      <c r="B717" s="33"/>
    </row>
    <row r="718" spans="1:2" x14ac:dyDescent="0.25">
      <c r="A718" s="32"/>
      <c r="B718" s="33"/>
    </row>
    <row r="719" spans="1:2" x14ac:dyDescent="0.25">
      <c r="A719" s="32"/>
      <c r="B719" s="33"/>
    </row>
    <row r="720" spans="1:2" x14ac:dyDescent="0.25">
      <c r="A720" s="32"/>
      <c r="B720" s="33"/>
    </row>
    <row r="721" spans="1:2" x14ac:dyDescent="0.25">
      <c r="A721" s="32"/>
      <c r="B721" s="33"/>
    </row>
    <row r="722" spans="1:2" x14ac:dyDescent="0.25">
      <c r="A722" s="32"/>
      <c r="B722" s="33"/>
    </row>
    <row r="723" spans="1:2" x14ac:dyDescent="0.25">
      <c r="A723" s="32"/>
      <c r="B723" s="33"/>
    </row>
    <row r="724" spans="1:2" x14ac:dyDescent="0.25">
      <c r="A724" s="32"/>
      <c r="B724" s="33"/>
    </row>
    <row r="725" spans="1:2" x14ac:dyDescent="0.25">
      <c r="A725" s="32"/>
      <c r="B725" s="33"/>
    </row>
    <row r="726" spans="1:2" x14ac:dyDescent="0.25">
      <c r="A726" s="32"/>
      <c r="B726" s="33"/>
    </row>
    <row r="727" spans="1:2" x14ac:dyDescent="0.25">
      <c r="A727" s="32"/>
      <c r="B727" s="33"/>
    </row>
    <row r="728" spans="1:2" x14ac:dyDescent="0.25">
      <c r="A728" s="32"/>
      <c r="B728" s="33"/>
    </row>
    <row r="729" spans="1:2" x14ac:dyDescent="0.25">
      <c r="A729" s="32"/>
      <c r="B729" s="33"/>
    </row>
    <row r="730" spans="1:2" x14ac:dyDescent="0.25">
      <c r="A730" s="32"/>
      <c r="B730" s="33"/>
    </row>
    <row r="731" spans="1:2" x14ac:dyDescent="0.25">
      <c r="A731" s="32"/>
      <c r="B731" s="33"/>
    </row>
    <row r="732" spans="1:2" x14ac:dyDescent="0.25">
      <c r="A732" s="32"/>
      <c r="B732" s="33"/>
    </row>
    <row r="733" spans="1:2" x14ac:dyDescent="0.25">
      <c r="A733" s="32"/>
      <c r="B733" s="33"/>
    </row>
    <row r="734" spans="1:2" x14ac:dyDescent="0.25">
      <c r="A734" s="32"/>
      <c r="B734" s="33"/>
    </row>
    <row r="735" spans="1:2" x14ac:dyDescent="0.25">
      <c r="A735" s="32"/>
      <c r="B735" s="33"/>
    </row>
    <row r="736" spans="1:2" x14ac:dyDescent="0.25">
      <c r="A736" s="32"/>
      <c r="B736" s="33"/>
    </row>
    <row r="737" spans="1:2" x14ac:dyDescent="0.25">
      <c r="A737" s="32"/>
      <c r="B737" s="33"/>
    </row>
    <row r="738" spans="1:2" x14ac:dyDescent="0.25">
      <c r="A738" s="32"/>
      <c r="B738" s="33"/>
    </row>
    <row r="739" spans="1:2" x14ac:dyDescent="0.25">
      <c r="A739" s="32"/>
      <c r="B739" s="33"/>
    </row>
    <row r="740" spans="1:2" x14ac:dyDescent="0.25">
      <c r="A740" s="32"/>
      <c r="B740" s="33"/>
    </row>
    <row r="741" spans="1:2" x14ac:dyDescent="0.25">
      <c r="A741" s="32"/>
      <c r="B741" s="33"/>
    </row>
    <row r="742" spans="1:2" x14ac:dyDescent="0.25">
      <c r="A742" s="32"/>
      <c r="B742" s="33"/>
    </row>
    <row r="743" spans="1:2" x14ac:dyDescent="0.25">
      <c r="A743" s="32"/>
      <c r="B743" s="33"/>
    </row>
    <row r="744" spans="1:2" x14ac:dyDescent="0.25">
      <c r="A744" s="32"/>
      <c r="B744" s="33"/>
    </row>
    <row r="745" spans="1:2" x14ac:dyDescent="0.25">
      <c r="A745" s="32"/>
      <c r="B745" s="33"/>
    </row>
    <row r="746" spans="1:2" x14ac:dyDescent="0.25">
      <c r="A746" s="32"/>
      <c r="B746" s="33"/>
    </row>
    <row r="747" spans="1:2" x14ac:dyDescent="0.25">
      <c r="A747" s="32"/>
      <c r="B747" s="33"/>
    </row>
    <row r="748" spans="1:2" x14ac:dyDescent="0.25">
      <c r="A748" s="32"/>
      <c r="B748" s="33"/>
    </row>
    <row r="749" spans="1:2" x14ac:dyDescent="0.25">
      <c r="A749" s="32"/>
      <c r="B749" s="33"/>
    </row>
    <row r="750" spans="1:2" x14ac:dyDescent="0.25">
      <c r="A750" s="32"/>
      <c r="B750" s="33"/>
    </row>
    <row r="751" spans="1:2" x14ac:dyDescent="0.25">
      <c r="A751" s="32"/>
      <c r="B751" s="33"/>
    </row>
    <row r="752" spans="1:2" x14ac:dyDescent="0.25">
      <c r="A752" s="32"/>
      <c r="B752" s="33"/>
    </row>
    <row r="753" spans="1:2" x14ac:dyDescent="0.25">
      <c r="A753" s="32"/>
      <c r="B753" s="33"/>
    </row>
    <row r="754" spans="1:2" x14ac:dyDescent="0.25">
      <c r="A754" s="32"/>
      <c r="B754" s="33"/>
    </row>
    <row r="755" spans="1:2" x14ac:dyDescent="0.25">
      <c r="A755" s="32"/>
      <c r="B755" s="33"/>
    </row>
    <row r="756" spans="1:2" x14ac:dyDescent="0.25">
      <c r="A756" s="32"/>
      <c r="B756" s="33"/>
    </row>
    <row r="757" spans="1:2" x14ac:dyDescent="0.25">
      <c r="A757" s="32"/>
      <c r="B757" s="33"/>
    </row>
    <row r="758" spans="1:2" x14ac:dyDescent="0.25">
      <c r="A758" s="32"/>
      <c r="B758" s="33"/>
    </row>
    <row r="759" spans="1:2" x14ac:dyDescent="0.25">
      <c r="A759" s="32"/>
      <c r="B759" s="33"/>
    </row>
    <row r="760" spans="1:2" x14ac:dyDescent="0.25">
      <c r="A760" s="32"/>
      <c r="B760" s="33"/>
    </row>
    <row r="761" spans="1:2" x14ac:dyDescent="0.25">
      <c r="A761" s="32"/>
      <c r="B761" s="33"/>
    </row>
    <row r="762" spans="1:2" x14ac:dyDescent="0.25">
      <c r="A762" s="32"/>
      <c r="B762" s="33"/>
    </row>
    <row r="763" spans="1:2" x14ac:dyDescent="0.25">
      <c r="A763" s="32"/>
      <c r="B763" s="33"/>
    </row>
    <row r="764" spans="1:2" x14ac:dyDescent="0.25">
      <c r="A764" s="32"/>
      <c r="B764" s="33"/>
    </row>
    <row r="765" spans="1:2" x14ac:dyDescent="0.25">
      <c r="A765" s="32"/>
      <c r="B765" s="33"/>
    </row>
    <row r="766" spans="1:2" x14ac:dyDescent="0.25">
      <c r="A766" s="32"/>
      <c r="B766" s="33"/>
    </row>
    <row r="767" spans="1:2" x14ac:dyDescent="0.25">
      <c r="A767" s="32"/>
      <c r="B767" s="33"/>
    </row>
    <row r="768" spans="1:2" x14ac:dyDescent="0.25">
      <c r="A768" s="32"/>
      <c r="B768" s="33"/>
    </row>
    <row r="769" spans="1:2" x14ac:dyDescent="0.25">
      <c r="A769" s="32"/>
      <c r="B769" s="33"/>
    </row>
    <row r="770" spans="1:2" x14ac:dyDescent="0.25">
      <c r="A770" s="32"/>
      <c r="B770" s="33"/>
    </row>
    <row r="771" spans="1:2" x14ac:dyDescent="0.25">
      <c r="A771" s="32"/>
      <c r="B771" s="33"/>
    </row>
    <row r="772" spans="1:2" x14ac:dyDescent="0.25">
      <c r="A772" s="32"/>
      <c r="B772" s="33"/>
    </row>
    <row r="773" spans="1:2" x14ac:dyDescent="0.25">
      <c r="A773" s="32"/>
      <c r="B773" s="33"/>
    </row>
    <row r="774" spans="1:2" x14ac:dyDescent="0.25">
      <c r="A774" s="32"/>
      <c r="B774" s="33"/>
    </row>
    <row r="775" spans="1:2" x14ac:dyDescent="0.25">
      <c r="A775" s="32"/>
      <c r="B775" s="33"/>
    </row>
    <row r="776" spans="1:2" x14ac:dyDescent="0.25">
      <c r="A776" s="32"/>
      <c r="B776" s="33"/>
    </row>
    <row r="777" spans="1:2" x14ac:dyDescent="0.25">
      <c r="A777" s="32"/>
      <c r="B777" s="33"/>
    </row>
    <row r="778" spans="1:2" x14ac:dyDescent="0.25">
      <c r="A778" s="32"/>
      <c r="B778" s="33"/>
    </row>
    <row r="779" spans="1:2" x14ac:dyDescent="0.25">
      <c r="A779" s="32"/>
      <c r="B779" s="33"/>
    </row>
    <row r="780" spans="1:2" x14ac:dyDescent="0.25">
      <c r="A780" s="32"/>
      <c r="B780" s="33"/>
    </row>
    <row r="781" spans="1:2" x14ac:dyDescent="0.25">
      <c r="A781" s="32"/>
      <c r="B781" s="33"/>
    </row>
    <row r="782" spans="1:2" x14ac:dyDescent="0.25">
      <c r="A782" s="32"/>
      <c r="B782" s="33"/>
    </row>
    <row r="783" spans="1:2" x14ac:dyDescent="0.25">
      <c r="A783" s="32"/>
      <c r="B783" s="33"/>
    </row>
    <row r="784" spans="1:2" x14ac:dyDescent="0.25">
      <c r="A784" s="32"/>
      <c r="B784" s="33"/>
    </row>
    <row r="785" spans="1:2" x14ac:dyDescent="0.25">
      <c r="A785" s="32"/>
      <c r="B785" s="33"/>
    </row>
    <row r="786" spans="1:2" x14ac:dyDescent="0.25">
      <c r="A786" s="32"/>
      <c r="B786" s="33"/>
    </row>
    <row r="787" spans="1:2" x14ac:dyDescent="0.25">
      <c r="A787" s="32"/>
      <c r="B787" s="33"/>
    </row>
    <row r="788" spans="1:2" x14ac:dyDescent="0.25">
      <c r="A788" s="32"/>
      <c r="B788" s="33"/>
    </row>
    <row r="789" spans="1:2" x14ac:dyDescent="0.25">
      <c r="A789" s="32"/>
      <c r="B789" s="33"/>
    </row>
    <row r="790" spans="1:2" x14ac:dyDescent="0.25">
      <c r="A790" s="32"/>
      <c r="B790" s="33"/>
    </row>
    <row r="791" spans="1:2" x14ac:dyDescent="0.25">
      <c r="A791" s="32"/>
      <c r="B791" s="33"/>
    </row>
    <row r="792" spans="1:2" x14ac:dyDescent="0.25">
      <c r="A792" s="32"/>
      <c r="B792" s="33"/>
    </row>
    <row r="793" spans="1:2" x14ac:dyDescent="0.25">
      <c r="A793" s="32"/>
      <c r="B793" s="33"/>
    </row>
    <row r="794" spans="1:2" x14ac:dyDescent="0.25">
      <c r="A794" s="32"/>
      <c r="B794" s="33"/>
    </row>
    <row r="795" spans="1:2" x14ac:dyDescent="0.25">
      <c r="A795" s="32"/>
      <c r="B795" s="33"/>
    </row>
    <row r="796" spans="1:2" x14ac:dyDescent="0.25">
      <c r="A796" s="32"/>
      <c r="B796" s="33"/>
    </row>
    <row r="797" spans="1:2" x14ac:dyDescent="0.25">
      <c r="A797" s="32"/>
      <c r="B797" s="33"/>
    </row>
    <row r="798" spans="1:2" x14ac:dyDescent="0.25">
      <c r="A798" s="32"/>
      <c r="B798" s="33"/>
    </row>
    <row r="799" spans="1:2" x14ac:dyDescent="0.25">
      <c r="A799" s="32"/>
      <c r="B799" s="33"/>
    </row>
    <row r="800" spans="1:2" x14ac:dyDescent="0.25">
      <c r="A800" s="32"/>
      <c r="B800" s="33"/>
    </row>
    <row r="801" spans="1:2" x14ac:dyDescent="0.25">
      <c r="A801" s="32"/>
      <c r="B801" s="33"/>
    </row>
    <row r="802" spans="1:2" x14ac:dyDescent="0.25">
      <c r="A802" s="32"/>
      <c r="B802" s="33"/>
    </row>
    <row r="803" spans="1:2" x14ac:dyDescent="0.25">
      <c r="A803" s="32"/>
      <c r="B803" s="33"/>
    </row>
    <row r="804" spans="1:2" x14ac:dyDescent="0.25">
      <c r="A804" s="32"/>
      <c r="B804" s="33"/>
    </row>
    <row r="805" spans="1:2" x14ac:dyDescent="0.25">
      <c r="A805" s="32"/>
      <c r="B805" s="33"/>
    </row>
    <row r="806" spans="1:2" x14ac:dyDescent="0.25">
      <c r="A806" s="32"/>
      <c r="B806" s="33"/>
    </row>
    <row r="807" spans="1:2" x14ac:dyDescent="0.25">
      <c r="A807" s="32"/>
      <c r="B807" s="33"/>
    </row>
    <row r="808" spans="1:2" x14ac:dyDescent="0.25">
      <c r="A808" s="32"/>
      <c r="B808" s="33"/>
    </row>
    <row r="809" spans="1:2" x14ac:dyDescent="0.25">
      <c r="A809" s="32"/>
      <c r="B809" s="33"/>
    </row>
    <row r="810" spans="1:2" x14ac:dyDescent="0.25">
      <c r="A810" s="32"/>
      <c r="B810" s="33"/>
    </row>
    <row r="811" spans="1:2" x14ac:dyDescent="0.25">
      <c r="A811" s="32"/>
      <c r="B811" s="33"/>
    </row>
    <row r="812" spans="1:2" x14ac:dyDescent="0.25">
      <c r="A812" s="32"/>
      <c r="B812" s="33"/>
    </row>
    <row r="813" spans="1:2" x14ac:dyDescent="0.25">
      <c r="A813" s="32"/>
      <c r="B813" s="33"/>
    </row>
    <row r="814" spans="1:2" x14ac:dyDescent="0.25">
      <c r="A814" s="32"/>
      <c r="B814" s="33"/>
    </row>
    <row r="815" spans="1:2" x14ac:dyDescent="0.25">
      <c r="A815" s="32"/>
      <c r="B815" s="33"/>
    </row>
    <row r="816" spans="1:2" x14ac:dyDescent="0.25">
      <c r="A816" s="32"/>
      <c r="B816" s="33"/>
    </row>
    <row r="817" spans="1:2" x14ac:dyDescent="0.25">
      <c r="A817" s="32"/>
      <c r="B817" s="33"/>
    </row>
    <row r="818" spans="1:2" x14ac:dyDescent="0.25">
      <c r="A818" s="32"/>
      <c r="B818" s="33"/>
    </row>
    <row r="819" spans="1:2" x14ac:dyDescent="0.25">
      <c r="A819" s="32"/>
      <c r="B819" s="33"/>
    </row>
    <row r="820" spans="1:2" x14ac:dyDescent="0.25">
      <c r="A820" s="32"/>
      <c r="B820" s="33"/>
    </row>
    <row r="821" spans="1:2" x14ac:dyDescent="0.25">
      <c r="A821" s="32"/>
      <c r="B821" s="33"/>
    </row>
    <row r="822" spans="1:2" x14ac:dyDescent="0.25">
      <c r="A822" s="32"/>
      <c r="B822" s="33"/>
    </row>
    <row r="823" spans="1:2" x14ac:dyDescent="0.25">
      <c r="A823" s="32"/>
      <c r="B823" s="33"/>
    </row>
    <row r="824" spans="1:2" x14ac:dyDescent="0.25">
      <c r="A824" s="32"/>
      <c r="B824" s="33"/>
    </row>
    <row r="825" spans="1:2" x14ac:dyDescent="0.25">
      <c r="A825" s="32"/>
      <c r="B825" s="33"/>
    </row>
    <row r="826" spans="1:2" x14ac:dyDescent="0.25">
      <c r="A826" s="32"/>
      <c r="B826" s="33"/>
    </row>
    <row r="827" spans="1:2" x14ac:dyDescent="0.25">
      <c r="A827" s="32"/>
      <c r="B827" s="33"/>
    </row>
    <row r="828" spans="1:2" x14ac:dyDescent="0.25">
      <c r="A828" s="32"/>
      <c r="B828" s="33"/>
    </row>
    <row r="829" spans="1:2" x14ac:dyDescent="0.25">
      <c r="A829" s="32"/>
      <c r="B829" s="33"/>
    </row>
    <row r="830" spans="1:2" x14ac:dyDescent="0.25">
      <c r="A830" s="32"/>
      <c r="B830" s="33"/>
    </row>
    <row r="831" spans="1:2" x14ac:dyDescent="0.25">
      <c r="A831" s="32"/>
      <c r="B831" s="33"/>
    </row>
    <row r="832" spans="1:2" x14ac:dyDescent="0.25">
      <c r="A832" s="32"/>
      <c r="B832" s="33"/>
    </row>
    <row r="833" spans="1:2" x14ac:dyDescent="0.25">
      <c r="A833" s="32"/>
      <c r="B833" s="33"/>
    </row>
    <row r="834" spans="1:2" x14ac:dyDescent="0.25">
      <c r="A834" s="32"/>
      <c r="B834" s="33"/>
    </row>
    <row r="835" spans="1:2" x14ac:dyDescent="0.25">
      <c r="A835" s="32"/>
      <c r="B835" s="33"/>
    </row>
    <row r="836" spans="1:2" x14ac:dyDescent="0.25">
      <c r="A836" s="32"/>
      <c r="B836" s="33"/>
    </row>
    <row r="837" spans="1:2" x14ac:dyDescent="0.25">
      <c r="A837" s="32"/>
      <c r="B837" s="33"/>
    </row>
    <row r="838" spans="1:2" x14ac:dyDescent="0.25">
      <c r="A838" s="32"/>
      <c r="B838" s="33"/>
    </row>
    <row r="839" spans="1:2" x14ac:dyDescent="0.25">
      <c r="A839" s="32"/>
      <c r="B839" s="33"/>
    </row>
    <row r="840" spans="1:2" x14ac:dyDescent="0.25">
      <c r="A840" s="32"/>
      <c r="B840" s="33"/>
    </row>
    <row r="841" spans="1:2" x14ac:dyDescent="0.25">
      <c r="A841" s="32"/>
      <c r="B841" s="33"/>
    </row>
    <row r="842" spans="1:2" x14ac:dyDescent="0.25">
      <c r="A842" s="32"/>
      <c r="B842" s="33"/>
    </row>
    <row r="843" spans="1:2" x14ac:dyDescent="0.25">
      <c r="A843" s="32"/>
      <c r="B843" s="33"/>
    </row>
    <row r="844" spans="1:2" x14ac:dyDescent="0.25">
      <c r="A844" s="32"/>
      <c r="B844" s="33"/>
    </row>
    <row r="845" spans="1:2" x14ac:dyDescent="0.25">
      <c r="A845" s="32"/>
      <c r="B845" s="33"/>
    </row>
    <row r="846" spans="1:2" x14ac:dyDescent="0.25">
      <c r="A846" s="32"/>
      <c r="B846" s="33"/>
    </row>
    <row r="847" spans="1:2" x14ac:dyDescent="0.25">
      <c r="A847" s="32"/>
      <c r="B847" s="33"/>
    </row>
    <row r="848" spans="1:2" x14ac:dyDescent="0.25">
      <c r="A848" s="32"/>
      <c r="B848" s="33"/>
    </row>
    <row r="849" spans="1:2" x14ac:dyDescent="0.25">
      <c r="A849" s="32"/>
      <c r="B849" s="33"/>
    </row>
    <row r="850" spans="1:2" x14ac:dyDescent="0.25">
      <c r="A850" s="32"/>
      <c r="B850" s="33"/>
    </row>
    <row r="851" spans="1:2" x14ac:dyDescent="0.25">
      <c r="A851" s="32"/>
      <c r="B851" s="33"/>
    </row>
    <row r="852" spans="1:2" x14ac:dyDescent="0.25">
      <c r="A852" s="32"/>
      <c r="B852" s="33"/>
    </row>
    <row r="853" spans="1:2" x14ac:dyDescent="0.25">
      <c r="A853" s="32"/>
      <c r="B853" s="33"/>
    </row>
    <row r="854" spans="1:2" x14ac:dyDescent="0.25">
      <c r="A854" s="32"/>
      <c r="B854" s="33"/>
    </row>
    <row r="855" spans="1:2" x14ac:dyDescent="0.25">
      <c r="A855" s="32"/>
      <c r="B855" s="33"/>
    </row>
    <row r="856" spans="1:2" x14ac:dyDescent="0.25">
      <c r="A856" s="32"/>
      <c r="B856" s="33"/>
    </row>
    <row r="857" spans="1:2" x14ac:dyDescent="0.25">
      <c r="A857" s="32"/>
      <c r="B857" s="33"/>
    </row>
    <row r="858" spans="1:2" x14ac:dyDescent="0.25">
      <c r="A858" s="32"/>
      <c r="B858" s="33"/>
    </row>
    <row r="859" spans="1:2" x14ac:dyDescent="0.25">
      <c r="A859" s="32"/>
      <c r="B859" s="33"/>
    </row>
    <row r="860" spans="1:2" x14ac:dyDescent="0.25">
      <c r="A860" s="32"/>
      <c r="B860" s="33"/>
    </row>
    <row r="861" spans="1:2" x14ac:dyDescent="0.25">
      <c r="A861" s="32"/>
      <c r="B861" s="33"/>
    </row>
    <row r="862" spans="1:2" x14ac:dyDescent="0.25">
      <c r="A862" s="32"/>
      <c r="B862" s="33"/>
    </row>
    <row r="863" spans="1:2" x14ac:dyDescent="0.25">
      <c r="A863" s="32"/>
      <c r="B863" s="33"/>
    </row>
    <row r="864" spans="1:2" x14ac:dyDescent="0.25">
      <c r="A864" s="32"/>
      <c r="B864" s="33"/>
    </row>
    <row r="865" spans="1:2" x14ac:dyDescent="0.25">
      <c r="A865" s="32"/>
      <c r="B865" s="33"/>
    </row>
    <row r="866" spans="1:2" x14ac:dyDescent="0.25">
      <c r="A866" s="32"/>
      <c r="B866" s="33"/>
    </row>
    <row r="867" spans="1:2" x14ac:dyDescent="0.25">
      <c r="A867" s="32"/>
      <c r="B867" s="33"/>
    </row>
    <row r="868" spans="1:2" x14ac:dyDescent="0.25">
      <c r="A868" s="32"/>
      <c r="B868" s="33"/>
    </row>
    <row r="869" spans="1:2" x14ac:dyDescent="0.25">
      <c r="A869" s="32"/>
      <c r="B869" s="33"/>
    </row>
    <row r="870" spans="1:2" x14ac:dyDescent="0.25">
      <c r="A870" s="32"/>
      <c r="B870" s="33"/>
    </row>
    <row r="871" spans="1:2" x14ac:dyDescent="0.25">
      <c r="A871" s="32"/>
      <c r="B871" s="33"/>
    </row>
    <row r="872" spans="1:2" x14ac:dyDescent="0.25">
      <c r="A872" s="32"/>
      <c r="B872" s="33"/>
    </row>
    <row r="873" spans="1:2" x14ac:dyDescent="0.25">
      <c r="A873" s="32"/>
      <c r="B873" s="33"/>
    </row>
    <row r="874" spans="1:2" x14ac:dyDescent="0.25">
      <c r="A874" s="32"/>
      <c r="B874" s="33"/>
    </row>
    <row r="875" spans="1:2" x14ac:dyDescent="0.25">
      <c r="A875" s="32"/>
      <c r="B875" s="33"/>
    </row>
    <row r="876" spans="1:2" x14ac:dyDescent="0.25">
      <c r="A876" s="32"/>
      <c r="B876" s="33"/>
    </row>
    <row r="877" spans="1:2" x14ac:dyDescent="0.25">
      <c r="A877" s="32"/>
      <c r="B877" s="33"/>
    </row>
    <row r="878" spans="1:2" x14ac:dyDescent="0.25">
      <c r="A878" s="32"/>
      <c r="B878" s="33"/>
    </row>
    <row r="879" spans="1:2" x14ac:dyDescent="0.25">
      <c r="A879" s="32"/>
      <c r="B879" s="33"/>
    </row>
    <row r="880" spans="1:2" x14ac:dyDescent="0.25">
      <c r="A880" s="32"/>
      <c r="B880" s="33"/>
    </row>
    <row r="881" spans="1:2" x14ac:dyDescent="0.25">
      <c r="A881" s="32"/>
      <c r="B881" s="33"/>
    </row>
    <row r="882" spans="1:2" x14ac:dyDescent="0.25">
      <c r="A882" s="32"/>
      <c r="B882" s="33"/>
    </row>
    <row r="883" spans="1:2" x14ac:dyDescent="0.25">
      <c r="A883" s="32"/>
      <c r="B883" s="33"/>
    </row>
    <row r="884" spans="1:2" x14ac:dyDescent="0.25">
      <c r="A884" s="32"/>
      <c r="B884" s="33"/>
    </row>
    <row r="885" spans="1:2" x14ac:dyDescent="0.25">
      <c r="A885" s="32"/>
      <c r="B885" s="33"/>
    </row>
    <row r="886" spans="1:2" x14ac:dyDescent="0.25">
      <c r="A886" s="32"/>
      <c r="B886" s="33"/>
    </row>
    <row r="887" spans="1:2" x14ac:dyDescent="0.25">
      <c r="A887" s="32"/>
      <c r="B887" s="33"/>
    </row>
    <row r="888" spans="1:2" x14ac:dyDescent="0.25">
      <c r="A888" s="32"/>
      <c r="B888" s="33"/>
    </row>
    <row r="889" spans="1:2" x14ac:dyDescent="0.25">
      <c r="A889" s="32"/>
      <c r="B889" s="33"/>
    </row>
    <row r="890" spans="1:2" x14ac:dyDescent="0.25">
      <c r="A890" s="32"/>
      <c r="B890" s="33"/>
    </row>
    <row r="891" spans="1:2" x14ac:dyDescent="0.25">
      <c r="A891" s="32"/>
      <c r="B891" s="33"/>
    </row>
    <row r="892" spans="1:2" x14ac:dyDescent="0.25">
      <c r="A892" s="32"/>
      <c r="B892" s="33"/>
    </row>
    <row r="893" spans="1:2" x14ac:dyDescent="0.25">
      <c r="A893" s="32"/>
      <c r="B893" s="33"/>
    </row>
    <row r="894" spans="1:2" x14ac:dyDescent="0.25">
      <c r="A894" s="32"/>
      <c r="B894" s="33"/>
    </row>
    <row r="895" spans="1:2" x14ac:dyDescent="0.25">
      <c r="A895" s="32"/>
      <c r="B895" s="33"/>
    </row>
    <row r="896" spans="1:2" x14ac:dyDescent="0.25">
      <c r="A896" s="32"/>
      <c r="B896" s="33"/>
    </row>
    <row r="897" spans="1:2" x14ac:dyDescent="0.25">
      <c r="A897" s="32"/>
      <c r="B897" s="33"/>
    </row>
    <row r="898" spans="1:2" x14ac:dyDescent="0.25">
      <c r="A898" s="32"/>
      <c r="B898" s="33"/>
    </row>
    <row r="899" spans="1:2" x14ac:dyDescent="0.25">
      <c r="A899" s="32"/>
      <c r="B899" s="33"/>
    </row>
    <row r="900" spans="1:2" x14ac:dyDescent="0.25">
      <c r="A900" s="32"/>
      <c r="B900" s="33"/>
    </row>
    <row r="901" spans="1:2" x14ac:dyDescent="0.25">
      <c r="A901" s="32"/>
      <c r="B901" s="33"/>
    </row>
    <row r="902" spans="1:2" x14ac:dyDescent="0.25">
      <c r="A902" s="32"/>
      <c r="B902" s="33"/>
    </row>
    <row r="903" spans="1:2" x14ac:dyDescent="0.25">
      <c r="A903" s="32"/>
      <c r="B903" s="33"/>
    </row>
    <row r="904" spans="1:2" x14ac:dyDescent="0.25">
      <c r="A904" s="32"/>
      <c r="B904" s="33"/>
    </row>
    <row r="905" spans="1:2" x14ac:dyDescent="0.25">
      <c r="A905" s="32"/>
      <c r="B905" s="33"/>
    </row>
    <row r="906" spans="1:2" x14ac:dyDescent="0.25">
      <c r="A906" s="32"/>
      <c r="B906" s="33"/>
    </row>
    <row r="907" spans="1:2" x14ac:dyDescent="0.25">
      <c r="A907" s="32"/>
      <c r="B907" s="33"/>
    </row>
    <row r="908" spans="1:2" x14ac:dyDescent="0.25">
      <c r="A908" s="32"/>
      <c r="B908" s="33"/>
    </row>
    <row r="909" spans="1:2" x14ac:dyDescent="0.25">
      <c r="A909" s="32"/>
      <c r="B909" s="33"/>
    </row>
    <row r="910" spans="1:2" x14ac:dyDescent="0.25">
      <c r="A910" s="32"/>
      <c r="B910" s="33"/>
    </row>
    <row r="911" spans="1:2" x14ac:dyDescent="0.25">
      <c r="A911" s="32"/>
      <c r="B911" s="33"/>
    </row>
    <row r="912" spans="1:2" x14ac:dyDescent="0.25">
      <c r="A912" s="32"/>
      <c r="B912" s="33"/>
    </row>
    <row r="913" spans="1:2" x14ac:dyDescent="0.25">
      <c r="A913" s="32"/>
      <c r="B913" s="33"/>
    </row>
    <row r="914" spans="1:2" x14ac:dyDescent="0.25">
      <c r="A914" s="32"/>
      <c r="B914" s="33"/>
    </row>
    <row r="915" spans="1:2" x14ac:dyDescent="0.25">
      <c r="A915" s="32"/>
      <c r="B915" s="33"/>
    </row>
    <row r="916" spans="1:2" x14ac:dyDescent="0.25">
      <c r="A916" s="32"/>
      <c r="B916" s="33"/>
    </row>
    <row r="917" spans="1:2" x14ac:dyDescent="0.25">
      <c r="A917" s="32"/>
      <c r="B917" s="33"/>
    </row>
    <row r="918" spans="1:2" x14ac:dyDescent="0.25">
      <c r="A918" s="32"/>
      <c r="B918" s="33"/>
    </row>
    <row r="919" spans="1:2" x14ac:dyDescent="0.25">
      <c r="A919" s="32"/>
      <c r="B919" s="33"/>
    </row>
    <row r="920" spans="1:2" x14ac:dyDescent="0.25">
      <c r="A920" s="32"/>
      <c r="B920" s="33"/>
    </row>
    <row r="921" spans="1:2" x14ac:dyDescent="0.25">
      <c r="A921" s="32"/>
      <c r="B921" s="33"/>
    </row>
    <row r="922" spans="1:2" x14ac:dyDescent="0.25">
      <c r="A922" s="32"/>
      <c r="B922" s="33"/>
    </row>
    <row r="923" spans="1:2" x14ac:dyDescent="0.25">
      <c r="A923" s="32"/>
      <c r="B923" s="33"/>
    </row>
    <row r="924" spans="1:2" x14ac:dyDescent="0.25">
      <c r="A924" s="32"/>
      <c r="B924" s="33"/>
    </row>
    <row r="925" spans="1:2" x14ac:dyDescent="0.25">
      <c r="A925" s="32"/>
      <c r="B925" s="33"/>
    </row>
    <row r="926" spans="1:2" x14ac:dyDescent="0.25">
      <c r="A926" s="32"/>
      <c r="B926" s="33"/>
    </row>
    <row r="927" spans="1:2" x14ac:dyDescent="0.25">
      <c r="A927" s="32"/>
      <c r="B927" s="33"/>
    </row>
    <row r="928" spans="1:2" x14ac:dyDescent="0.25">
      <c r="A928" s="32"/>
      <c r="B928" s="33"/>
    </row>
    <row r="929" spans="1:2" x14ac:dyDescent="0.25">
      <c r="A929" s="32"/>
      <c r="B929" s="33"/>
    </row>
    <row r="930" spans="1:2" x14ac:dyDescent="0.25">
      <c r="A930" s="32"/>
      <c r="B930" s="33"/>
    </row>
    <row r="931" spans="1:2" x14ac:dyDescent="0.25">
      <c r="A931" s="32"/>
      <c r="B931" s="33"/>
    </row>
    <row r="932" spans="1:2" x14ac:dyDescent="0.25">
      <c r="A932" s="32"/>
      <c r="B932" s="33"/>
    </row>
    <row r="933" spans="1:2" x14ac:dyDescent="0.25">
      <c r="A933" s="32"/>
      <c r="B933" s="33"/>
    </row>
    <row r="934" spans="1:2" x14ac:dyDescent="0.25">
      <c r="A934" s="32"/>
      <c r="B934" s="33"/>
    </row>
    <row r="935" spans="1:2" x14ac:dyDescent="0.25">
      <c r="A935" s="32"/>
      <c r="B935" s="33"/>
    </row>
    <row r="936" spans="1:2" x14ac:dyDescent="0.25">
      <c r="A936" s="32"/>
      <c r="B936" s="33"/>
    </row>
    <row r="937" spans="1:2" x14ac:dyDescent="0.25">
      <c r="A937" s="32"/>
      <c r="B937" s="33"/>
    </row>
    <row r="938" spans="1:2" x14ac:dyDescent="0.25">
      <c r="A938" s="32"/>
      <c r="B938" s="33"/>
    </row>
    <row r="939" spans="1:2" x14ac:dyDescent="0.25">
      <c r="A939" s="32"/>
      <c r="B939" s="33"/>
    </row>
    <row r="940" spans="1:2" x14ac:dyDescent="0.25">
      <c r="A940" s="32"/>
      <c r="B940" s="33"/>
    </row>
    <row r="941" spans="1:2" x14ac:dyDescent="0.25">
      <c r="A941" s="32"/>
      <c r="B941" s="33"/>
    </row>
    <row r="942" spans="1:2" x14ac:dyDescent="0.25">
      <c r="A942" s="32"/>
      <c r="B942" s="33"/>
    </row>
    <row r="943" spans="1:2" x14ac:dyDescent="0.25">
      <c r="A943" s="32"/>
      <c r="B943" s="33"/>
    </row>
    <row r="944" spans="1:2" x14ac:dyDescent="0.25">
      <c r="A944" s="32"/>
      <c r="B944" s="33"/>
    </row>
    <row r="945" spans="1:2" x14ac:dyDescent="0.25">
      <c r="A945" s="32"/>
      <c r="B945" s="33"/>
    </row>
    <row r="946" spans="1:2" x14ac:dyDescent="0.25">
      <c r="A946" s="32"/>
      <c r="B946" s="33"/>
    </row>
    <row r="947" spans="1:2" x14ac:dyDescent="0.25">
      <c r="A947" s="32"/>
      <c r="B947" s="33"/>
    </row>
    <row r="948" spans="1:2" x14ac:dyDescent="0.25">
      <c r="A948" s="32"/>
      <c r="B948" s="33"/>
    </row>
    <row r="949" spans="1:2" x14ac:dyDescent="0.25">
      <c r="A949" s="32"/>
      <c r="B949" s="33"/>
    </row>
    <row r="950" spans="1:2" x14ac:dyDescent="0.25">
      <c r="A950" s="32"/>
      <c r="B950" s="33"/>
    </row>
    <row r="951" spans="1:2" x14ac:dyDescent="0.25">
      <c r="A951" s="32"/>
      <c r="B951" s="33"/>
    </row>
    <row r="952" spans="1:2" x14ac:dyDescent="0.25">
      <c r="A952" s="32"/>
      <c r="B952" s="33"/>
    </row>
    <row r="953" spans="1:2" x14ac:dyDescent="0.25">
      <c r="A953" s="32"/>
      <c r="B953" s="33"/>
    </row>
    <row r="954" spans="1:2" x14ac:dyDescent="0.25">
      <c r="A954" s="32"/>
      <c r="B954" s="33"/>
    </row>
    <row r="955" spans="1:2" x14ac:dyDescent="0.25">
      <c r="A955" s="32"/>
      <c r="B955" s="33"/>
    </row>
    <row r="956" spans="1:2" x14ac:dyDescent="0.25">
      <c r="A956" s="32"/>
      <c r="B956" s="33"/>
    </row>
    <row r="957" spans="1:2" x14ac:dyDescent="0.25">
      <c r="A957" s="32"/>
      <c r="B957" s="33"/>
    </row>
    <row r="958" spans="1:2" x14ac:dyDescent="0.25">
      <c r="A958" s="32"/>
      <c r="B958" s="33"/>
    </row>
    <row r="959" spans="1:2" x14ac:dyDescent="0.25">
      <c r="A959" s="32"/>
      <c r="B959" s="33"/>
    </row>
    <row r="960" spans="1:2" x14ac:dyDescent="0.25">
      <c r="A960" s="32"/>
      <c r="B960" s="33"/>
    </row>
    <row r="961" spans="1:2" x14ac:dyDescent="0.25">
      <c r="A961" s="32"/>
      <c r="B961" s="33"/>
    </row>
    <row r="962" spans="1:2" x14ac:dyDescent="0.25">
      <c r="A962" s="32"/>
      <c r="B962" s="33"/>
    </row>
    <row r="963" spans="1:2" x14ac:dyDescent="0.25">
      <c r="A963" s="32"/>
      <c r="B963" s="33"/>
    </row>
    <row r="964" spans="1:2" x14ac:dyDescent="0.25">
      <c r="A964" s="32"/>
      <c r="B964" s="33"/>
    </row>
    <row r="965" spans="1:2" x14ac:dyDescent="0.25">
      <c r="A965" s="32"/>
      <c r="B965" s="33"/>
    </row>
    <row r="966" spans="1:2" x14ac:dyDescent="0.25">
      <c r="A966" s="32"/>
      <c r="B966" s="33"/>
    </row>
    <row r="967" spans="1:2" x14ac:dyDescent="0.25">
      <c r="A967" s="32"/>
      <c r="B967" s="33"/>
    </row>
    <row r="968" spans="1:2" x14ac:dyDescent="0.25">
      <c r="A968" s="32"/>
      <c r="B968" s="33"/>
    </row>
    <row r="969" spans="1:2" x14ac:dyDescent="0.25">
      <c r="A969" s="32"/>
      <c r="B969" s="33"/>
    </row>
    <row r="970" spans="1:2" x14ac:dyDescent="0.25">
      <c r="A970" s="32"/>
      <c r="B970" s="33"/>
    </row>
    <row r="971" spans="1:2" x14ac:dyDescent="0.25">
      <c r="A971" s="32"/>
      <c r="B971" s="33"/>
    </row>
    <row r="972" spans="1:2" x14ac:dyDescent="0.25">
      <c r="A972" s="32"/>
      <c r="B972" s="33"/>
    </row>
    <row r="973" spans="1:2" x14ac:dyDescent="0.25">
      <c r="A973" s="32"/>
      <c r="B973" s="33"/>
    </row>
    <row r="974" spans="1:2" x14ac:dyDescent="0.25">
      <c r="A974" s="32"/>
      <c r="B974" s="33"/>
    </row>
    <row r="975" spans="1:2" x14ac:dyDescent="0.25">
      <c r="A975" s="32"/>
      <c r="B975" s="33"/>
    </row>
    <row r="976" spans="1:2" x14ac:dyDescent="0.25">
      <c r="A976" s="32"/>
      <c r="B976" s="33"/>
    </row>
    <row r="977" spans="1:2" x14ac:dyDescent="0.25">
      <c r="A977" s="32"/>
      <c r="B977" s="33"/>
    </row>
    <row r="978" spans="1:2" x14ac:dyDescent="0.25">
      <c r="A978" s="32"/>
      <c r="B978" s="33"/>
    </row>
    <row r="979" spans="1:2" x14ac:dyDescent="0.25">
      <c r="A979" s="32"/>
      <c r="B979" s="33"/>
    </row>
    <row r="980" spans="1:2" x14ac:dyDescent="0.25">
      <c r="A980" s="32"/>
      <c r="B980" s="33"/>
    </row>
    <row r="981" spans="1:2" x14ac:dyDescent="0.25">
      <c r="A981" s="32"/>
      <c r="B981" s="33"/>
    </row>
    <row r="982" spans="1:2" x14ac:dyDescent="0.25">
      <c r="A982" s="32"/>
      <c r="B982" s="33"/>
    </row>
    <row r="983" spans="1:2" x14ac:dyDescent="0.25">
      <c r="A983" s="32"/>
      <c r="B983" s="33"/>
    </row>
    <row r="984" spans="1:2" x14ac:dyDescent="0.25">
      <c r="A984" s="32"/>
      <c r="B984" s="33"/>
    </row>
    <row r="985" spans="1:2" x14ac:dyDescent="0.25">
      <c r="A985" s="32"/>
      <c r="B985" s="33"/>
    </row>
    <row r="986" spans="1:2" x14ac:dyDescent="0.25">
      <c r="A986" s="32"/>
      <c r="B986" s="33"/>
    </row>
    <row r="987" spans="1:2" x14ac:dyDescent="0.25">
      <c r="A987" s="32"/>
      <c r="B987" s="33"/>
    </row>
    <row r="988" spans="1:2" x14ac:dyDescent="0.25">
      <c r="A988" s="32"/>
      <c r="B988" s="33"/>
    </row>
    <row r="989" spans="1:2" x14ac:dyDescent="0.25">
      <c r="A989" s="32"/>
      <c r="B989" s="33"/>
    </row>
    <row r="990" spans="1:2" x14ac:dyDescent="0.25">
      <c r="A990" s="32"/>
      <c r="B990" s="33"/>
    </row>
    <row r="991" spans="1:2" x14ac:dyDescent="0.25">
      <c r="A991" s="32"/>
      <c r="B991" s="33"/>
    </row>
    <row r="992" spans="1:2" x14ac:dyDescent="0.25">
      <c r="A992" s="32"/>
      <c r="B992" s="33"/>
    </row>
    <row r="993" spans="1:2" x14ac:dyDescent="0.25">
      <c r="A993" s="32"/>
      <c r="B993" s="33"/>
    </row>
    <row r="994" spans="1:2" x14ac:dyDescent="0.25">
      <c r="A994" s="32"/>
      <c r="B994" s="33"/>
    </row>
    <row r="995" spans="1:2" x14ac:dyDescent="0.25">
      <c r="A995" s="32"/>
      <c r="B995" s="33"/>
    </row>
    <row r="996" spans="1:2" x14ac:dyDescent="0.25">
      <c r="A996" s="32"/>
      <c r="B996" s="33"/>
    </row>
    <row r="997" spans="1:2" x14ac:dyDescent="0.25">
      <c r="A997" s="32"/>
      <c r="B997" s="33"/>
    </row>
    <row r="998" spans="1:2" x14ac:dyDescent="0.25">
      <c r="A998" s="32"/>
      <c r="B998" s="33"/>
    </row>
    <row r="999" spans="1:2" x14ac:dyDescent="0.25">
      <c r="A999" s="32"/>
      <c r="B999" s="33"/>
    </row>
    <row r="1000" spans="1:2" x14ac:dyDescent="0.25">
      <c r="A1000" s="32"/>
      <c r="B1000" s="33"/>
    </row>
    <row r="1001" spans="1:2" x14ac:dyDescent="0.25">
      <c r="A1001" s="32"/>
      <c r="B1001" s="33"/>
    </row>
    <row r="1002" spans="1:2" x14ac:dyDescent="0.25">
      <c r="A1002" s="32"/>
      <c r="B1002" s="33"/>
    </row>
    <row r="1003" spans="1:2" x14ac:dyDescent="0.25">
      <c r="A1003" s="32"/>
      <c r="B1003" s="33"/>
    </row>
    <row r="1004" spans="1:2" x14ac:dyDescent="0.25">
      <c r="A1004" s="32"/>
      <c r="B1004" s="33"/>
    </row>
    <row r="1005" spans="1:2" x14ac:dyDescent="0.25">
      <c r="A1005" s="32"/>
      <c r="B1005" s="33"/>
    </row>
    <row r="1006" spans="1:2" x14ac:dyDescent="0.25">
      <c r="A1006" s="32"/>
      <c r="B1006" s="33"/>
    </row>
    <row r="1007" spans="1:2" x14ac:dyDescent="0.25">
      <c r="A1007" s="32"/>
      <c r="B1007" s="33"/>
    </row>
    <row r="1008" spans="1:2" x14ac:dyDescent="0.25">
      <c r="A1008" s="32"/>
      <c r="B1008" s="33"/>
    </row>
    <row r="1009" spans="1:2" x14ac:dyDescent="0.25">
      <c r="A1009" s="32"/>
      <c r="B1009" s="33"/>
    </row>
    <row r="1010" spans="1:2" x14ac:dyDescent="0.25">
      <c r="A1010" s="32"/>
      <c r="B1010" s="33"/>
    </row>
    <row r="1011" spans="1:2" x14ac:dyDescent="0.25">
      <c r="A1011" s="32"/>
      <c r="B1011" s="33"/>
    </row>
    <row r="1012" spans="1:2" x14ac:dyDescent="0.25">
      <c r="A1012" s="32"/>
      <c r="B1012" s="33"/>
    </row>
    <row r="1013" spans="1:2" x14ac:dyDescent="0.25">
      <c r="A1013" s="32"/>
      <c r="B1013" s="33"/>
    </row>
    <row r="1014" spans="1:2" x14ac:dyDescent="0.25">
      <c r="A1014" s="32"/>
      <c r="B1014" s="33"/>
    </row>
    <row r="1015" spans="1:2" x14ac:dyDescent="0.25">
      <c r="A1015" s="32"/>
      <c r="B1015" s="33"/>
    </row>
    <row r="1016" spans="1:2" x14ac:dyDescent="0.25">
      <c r="A1016" s="32"/>
      <c r="B1016" s="33"/>
    </row>
    <row r="1017" spans="1:2" x14ac:dyDescent="0.25">
      <c r="A1017" s="32"/>
      <c r="B1017" s="33"/>
    </row>
    <row r="1018" spans="1:2" x14ac:dyDescent="0.25">
      <c r="A1018" s="32"/>
      <c r="B1018" s="33"/>
    </row>
    <row r="1019" spans="1:2" x14ac:dyDescent="0.25">
      <c r="A1019" s="32"/>
      <c r="B1019" s="33"/>
    </row>
    <row r="1020" spans="1:2" x14ac:dyDescent="0.25">
      <c r="A1020" s="32"/>
      <c r="B1020" s="33"/>
    </row>
    <row r="1021" spans="1:2" x14ac:dyDescent="0.25">
      <c r="A1021" s="32"/>
      <c r="B1021" s="33"/>
    </row>
    <row r="1022" spans="1:2" x14ac:dyDescent="0.25">
      <c r="A1022" s="32"/>
      <c r="B1022" s="33"/>
    </row>
    <row r="1023" spans="1:2" x14ac:dyDescent="0.25">
      <c r="A1023" s="32"/>
      <c r="B1023" s="33"/>
    </row>
    <row r="1024" spans="1:2" x14ac:dyDescent="0.25">
      <c r="A1024" s="32"/>
      <c r="B1024" s="33"/>
    </row>
    <row r="1025" spans="1:2" x14ac:dyDescent="0.25">
      <c r="A1025" s="32"/>
      <c r="B1025" s="33"/>
    </row>
    <row r="1026" spans="1:2" x14ac:dyDescent="0.25">
      <c r="A1026" s="32"/>
      <c r="B1026" s="33"/>
    </row>
    <row r="1027" spans="1:2" x14ac:dyDescent="0.25">
      <c r="A1027" s="32"/>
      <c r="B1027" s="33"/>
    </row>
    <row r="1028" spans="1:2" x14ac:dyDescent="0.25">
      <c r="A1028" s="32"/>
      <c r="B1028" s="33"/>
    </row>
    <row r="1029" spans="1:2" x14ac:dyDescent="0.25">
      <c r="A1029" s="32"/>
      <c r="B1029" s="33"/>
    </row>
    <row r="1030" spans="1:2" x14ac:dyDescent="0.25">
      <c r="A1030" s="32"/>
      <c r="B1030" s="33"/>
    </row>
    <row r="1031" spans="1:2" x14ac:dyDescent="0.25">
      <c r="A1031" s="32"/>
      <c r="B1031" s="33"/>
    </row>
    <row r="1032" spans="1:2" x14ac:dyDescent="0.25">
      <c r="A1032" s="32"/>
      <c r="B1032" s="33"/>
    </row>
    <row r="1033" spans="1:2" x14ac:dyDescent="0.25">
      <c r="A1033" s="32"/>
      <c r="B1033" s="33"/>
    </row>
    <row r="1034" spans="1:2" x14ac:dyDescent="0.25">
      <c r="A1034" s="32"/>
      <c r="B1034" s="33"/>
    </row>
    <row r="1035" spans="1:2" x14ac:dyDescent="0.25">
      <c r="A1035" s="32"/>
      <c r="B1035" s="33"/>
    </row>
    <row r="1036" spans="1:2" x14ac:dyDescent="0.25">
      <c r="A1036" s="32"/>
      <c r="B1036" s="33"/>
    </row>
    <row r="1037" spans="1:2" x14ac:dyDescent="0.25">
      <c r="A1037" s="32"/>
      <c r="B1037" s="33"/>
    </row>
    <row r="1038" spans="1:2" x14ac:dyDescent="0.25">
      <c r="A1038" s="32"/>
      <c r="B1038" s="33"/>
    </row>
    <row r="1039" spans="1:2" x14ac:dyDescent="0.25">
      <c r="A1039" s="32"/>
      <c r="B1039" s="33"/>
    </row>
    <row r="1040" spans="1:2" x14ac:dyDescent="0.25">
      <c r="A1040" s="32"/>
      <c r="B1040" s="33"/>
    </row>
    <row r="1041" spans="1:2" x14ac:dyDescent="0.25">
      <c r="A1041" s="32"/>
      <c r="B1041" s="33"/>
    </row>
    <row r="1042" spans="1:2" x14ac:dyDescent="0.25">
      <c r="A1042" s="32"/>
      <c r="B1042" s="33"/>
    </row>
    <row r="1043" spans="1:2" x14ac:dyDescent="0.25">
      <c r="A1043" s="32"/>
      <c r="B1043" s="33"/>
    </row>
    <row r="1044" spans="1:2" x14ac:dyDescent="0.25">
      <c r="A1044" s="32"/>
      <c r="B1044" s="33"/>
    </row>
    <row r="1045" spans="1:2" x14ac:dyDescent="0.25">
      <c r="A1045" s="32"/>
      <c r="B1045" s="33"/>
    </row>
    <row r="1046" spans="1:2" x14ac:dyDescent="0.25">
      <c r="A1046" s="32"/>
      <c r="B1046" s="33"/>
    </row>
    <row r="1047" spans="1:2" x14ac:dyDescent="0.25">
      <c r="A1047" s="32"/>
      <c r="B1047" s="33"/>
    </row>
    <row r="1048" spans="1:2" x14ac:dyDescent="0.25">
      <c r="A1048" s="32"/>
      <c r="B1048" s="33"/>
    </row>
    <row r="1049" spans="1:2" x14ac:dyDescent="0.25">
      <c r="A1049" s="32"/>
      <c r="B1049" s="33"/>
    </row>
    <row r="1050" spans="1:2" x14ac:dyDescent="0.25">
      <c r="A1050" s="32"/>
      <c r="B1050" s="33"/>
    </row>
    <row r="1051" spans="1:2" x14ac:dyDescent="0.25">
      <c r="A1051" s="32"/>
      <c r="B1051" s="33"/>
    </row>
    <row r="1052" spans="1:2" x14ac:dyDescent="0.25">
      <c r="A1052" s="32"/>
      <c r="B1052" s="33"/>
    </row>
    <row r="1053" spans="1:2" x14ac:dyDescent="0.25">
      <c r="A1053" s="32"/>
      <c r="B1053" s="33"/>
    </row>
    <row r="1054" spans="1:2" x14ac:dyDescent="0.25">
      <c r="A1054" s="32"/>
      <c r="B1054" s="33"/>
    </row>
    <row r="1055" spans="1:2" x14ac:dyDescent="0.25">
      <c r="A1055" s="32"/>
      <c r="B1055" s="33"/>
    </row>
    <row r="1056" spans="1:2" x14ac:dyDescent="0.25">
      <c r="A1056" s="32"/>
      <c r="B1056" s="33"/>
    </row>
    <row r="1057" spans="1:2" x14ac:dyDescent="0.25">
      <c r="A1057" s="32"/>
      <c r="B1057" s="33"/>
    </row>
    <row r="1058" spans="1:2" x14ac:dyDescent="0.25">
      <c r="A1058" s="32"/>
      <c r="B1058" s="33"/>
    </row>
    <row r="1059" spans="1:2" x14ac:dyDescent="0.25">
      <c r="A1059" s="32"/>
      <c r="B1059" s="33"/>
    </row>
    <row r="1060" spans="1:2" x14ac:dyDescent="0.25">
      <c r="A1060" s="32"/>
      <c r="B1060" s="33"/>
    </row>
    <row r="1061" spans="1:2" x14ac:dyDescent="0.25">
      <c r="A1061" s="32"/>
      <c r="B1061" s="33"/>
    </row>
    <row r="1062" spans="1:2" x14ac:dyDescent="0.25">
      <c r="A1062" s="32"/>
      <c r="B1062" s="33"/>
    </row>
    <row r="1063" spans="1:2" x14ac:dyDescent="0.25">
      <c r="A1063" s="32"/>
      <c r="B1063" s="33"/>
    </row>
    <row r="1064" spans="1:2" x14ac:dyDescent="0.25">
      <c r="A1064" s="32"/>
      <c r="B1064" s="33"/>
    </row>
    <row r="1065" spans="1:2" x14ac:dyDescent="0.25">
      <c r="A1065" s="32"/>
      <c r="B1065" s="33"/>
    </row>
    <row r="1066" spans="1:2" x14ac:dyDescent="0.25">
      <c r="A1066" s="32"/>
      <c r="B1066" s="33"/>
    </row>
    <row r="1067" spans="1:2" x14ac:dyDescent="0.25">
      <c r="A1067" s="32"/>
      <c r="B1067" s="33"/>
    </row>
    <row r="1068" spans="1:2" x14ac:dyDescent="0.25">
      <c r="A1068" s="32"/>
      <c r="B1068" s="33"/>
    </row>
    <row r="1069" spans="1:2" x14ac:dyDescent="0.25">
      <c r="A1069" s="32"/>
      <c r="B1069" s="33"/>
    </row>
    <row r="1070" spans="1:2" x14ac:dyDescent="0.25">
      <c r="A1070" s="32"/>
      <c r="B1070" s="33"/>
    </row>
    <row r="1071" spans="1:2" x14ac:dyDescent="0.25">
      <c r="A1071" s="32"/>
      <c r="B1071" s="33"/>
    </row>
    <row r="1072" spans="1:2" x14ac:dyDescent="0.25">
      <c r="A1072" s="32"/>
      <c r="B1072" s="33"/>
    </row>
    <row r="1073" spans="1:2" x14ac:dyDescent="0.25">
      <c r="A1073" s="32"/>
      <c r="B1073" s="33"/>
    </row>
    <row r="1074" spans="1:2" x14ac:dyDescent="0.25">
      <c r="A1074" s="32"/>
      <c r="B1074" s="33"/>
    </row>
    <row r="1075" spans="1:2" x14ac:dyDescent="0.25">
      <c r="A1075" s="32"/>
      <c r="B1075" s="33"/>
    </row>
    <row r="1076" spans="1:2" x14ac:dyDescent="0.25">
      <c r="A1076" s="32"/>
      <c r="B1076" s="33"/>
    </row>
    <row r="1077" spans="1:2" x14ac:dyDescent="0.25">
      <c r="A1077" s="32"/>
      <c r="B1077" s="33"/>
    </row>
    <row r="1078" spans="1:2" x14ac:dyDescent="0.25">
      <c r="A1078" s="32"/>
      <c r="B1078" s="33"/>
    </row>
    <row r="1079" spans="1:2" x14ac:dyDescent="0.25">
      <c r="A1079" s="32"/>
      <c r="B1079" s="33"/>
    </row>
    <row r="1080" spans="1:2" x14ac:dyDescent="0.25">
      <c r="A1080" s="32"/>
      <c r="B1080" s="33"/>
    </row>
    <row r="1081" spans="1:2" x14ac:dyDescent="0.25">
      <c r="A1081" s="32"/>
      <c r="B1081" s="33"/>
    </row>
    <row r="1082" spans="1:2" x14ac:dyDescent="0.25">
      <c r="A1082" s="32"/>
      <c r="B1082" s="33"/>
    </row>
    <row r="1083" spans="1:2" x14ac:dyDescent="0.25">
      <c r="A1083" s="32"/>
      <c r="B1083" s="33"/>
    </row>
    <row r="1084" spans="1:2" x14ac:dyDescent="0.25">
      <c r="A1084" s="32"/>
      <c r="B1084" s="33"/>
    </row>
    <row r="1085" spans="1:2" x14ac:dyDescent="0.25">
      <c r="A1085" s="32"/>
      <c r="B1085" s="33"/>
    </row>
    <row r="1086" spans="1:2" x14ac:dyDescent="0.25">
      <c r="A1086" s="32"/>
      <c r="B1086" s="33"/>
    </row>
    <row r="1087" spans="1:2" x14ac:dyDescent="0.25">
      <c r="A1087" s="32"/>
      <c r="B1087" s="33"/>
    </row>
    <row r="1088" spans="1:2" x14ac:dyDescent="0.25">
      <c r="A1088" s="32"/>
      <c r="B1088" s="33"/>
    </row>
    <row r="1089" spans="1:2" x14ac:dyDescent="0.25">
      <c r="A1089" s="32"/>
      <c r="B1089" s="33"/>
    </row>
    <row r="1090" spans="1:2" x14ac:dyDescent="0.25">
      <c r="A1090" s="32"/>
      <c r="B1090" s="33"/>
    </row>
    <row r="1091" spans="1:2" x14ac:dyDescent="0.25">
      <c r="A1091" s="32"/>
      <c r="B1091" s="33"/>
    </row>
    <row r="1092" spans="1:2" x14ac:dyDescent="0.25">
      <c r="A1092" s="32"/>
      <c r="B1092" s="33"/>
    </row>
    <row r="1093" spans="1:2" x14ac:dyDescent="0.25">
      <c r="A1093" s="32"/>
      <c r="B1093" s="33"/>
    </row>
    <row r="1094" spans="1:2" x14ac:dyDescent="0.25">
      <c r="A1094" s="32"/>
      <c r="B1094" s="33"/>
    </row>
    <row r="1095" spans="1:2" x14ac:dyDescent="0.25">
      <c r="A1095" s="32"/>
      <c r="B1095" s="33"/>
    </row>
    <row r="1096" spans="1:2" x14ac:dyDescent="0.25">
      <c r="A1096" s="32"/>
      <c r="B1096" s="33"/>
    </row>
    <row r="1097" spans="1:2" x14ac:dyDescent="0.25">
      <c r="A1097" s="32"/>
      <c r="B1097" s="33"/>
    </row>
    <row r="1098" spans="1:2" x14ac:dyDescent="0.25">
      <c r="A1098" s="32"/>
      <c r="B1098" s="33"/>
    </row>
    <row r="1099" spans="1:2" x14ac:dyDescent="0.25">
      <c r="A1099" s="32"/>
      <c r="B1099" s="33"/>
    </row>
    <row r="1100" spans="1:2" x14ac:dyDescent="0.25">
      <c r="A1100" s="32"/>
      <c r="B1100" s="33"/>
    </row>
    <row r="1101" spans="1:2" x14ac:dyDescent="0.25">
      <c r="A1101" s="32"/>
      <c r="B1101" s="33"/>
    </row>
    <row r="1102" spans="1:2" x14ac:dyDescent="0.25">
      <c r="A1102" s="32"/>
      <c r="B1102" s="33"/>
    </row>
    <row r="1103" spans="1:2" x14ac:dyDescent="0.25">
      <c r="A1103" s="32"/>
      <c r="B1103" s="33"/>
    </row>
    <row r="1104" spans="1:2" x14ac:dyDescent="0.25">
      <c r="A1104" s="32"/>
      <c r="B1104" s="33"/>
    </row>
    <row r="1105" spans="1:2" x14ac:dyDescent="0.25">
      <c r="A1105" s="32"/>
      <c r="B1105" s="33"/>
    </row>
    <row r="1106" spans="1:2" x14ac:dyDescent="0.25">
      <c r="A1106" s="32"/>
      <c r="B1106" s="33"/>
    </row>
    <row r="1107" spans="1:2" x14ac:dyDescent="0.25">
      <c r="A1107" s="32"/>
      <c r="B1107" s="33"/>
    </row>
    <row r="1108" spans="1:2" x14ac:dyDescent="0.25">
      <c r="A1108" s="32"/>
      <c r="B1108" s="33"/>
    </row>
    <row r="1109" spans="1:2" x14ac:dyDescent="0.25">
      <c r="A1109" s="32"/>
      <c r="B1109" s="33"/>
    </row>
    <row r="1110" spans="1:2" x14ac:dyDescent="0.25">
      <c r="A1110" s="32"/>
      <c r="B1110" s="33"/>
    </row>
    <row r="1111" spans="1:2" x14ac:dyDescent="0.25">
      <c r="A1111" s="32"/>
      <c r="B1111" s="33"/>
    </row>
    <row r="1112" spans="1:2" x14ac:dyDescent="0.25">
      <c r="A1112" s="32"/>
      <c r="B1112" s="33"/>
    </row>
    <row r="1113" spans="1:2" x14ac:dyDescent="0.25">
      <c r="A1113" s="32"/>
      <c r="B1113" s="33"/>
    </row>
    <row r="1114" spans="1:2" x14ac:dyDescent="0.25">
      <c r="A1114" s="32"/>
      <c r="B1114" s="33"/>
    </row>
    <row r="1115" spans="1:2" x14ac:dyDescent="0.25">
      <c r="A1115" s="32"/>
      <c r="B1115" s="33"/>
    </row>
    <row r="1116" spans="1:2" x14ac:dyDescent="0.25">
      <c r="A1116" s="32"/>
      <c r="B1116" s="33"/>
    </row>
    <row r="1117" spans="1:2" x14ac:dyDescent="0.25">
      <c r="A1117" s="32"/>
      <c r="B1117" s="33"/>
    </row>
    <row r="1118" spans="1:2" x14ac:dyDescent="0.25">
      <c r="A1118" s="32"/>
      <c r="B1118" s="33"/>
    </row>
    <row r="1119" spans="1:2" x14ac:dyDescent="0.25">
      <c r="A1119" s="32"/>
      <c r="B1119" s="33"/>
    </row>
    <row r="1120" spans="1:2" x14ac:dyDescent="0.25">
      <c r="A1120" s="32"/>
      <c r="B1120" s="33"/>
    </row>
    <row r="1121" spans="1:2" x14ac:dyDescent="0.25">
      <c r="A1121" s="32"/>
      <c r="B1121" s="33"/>
    </row>
    <row r="1122" spans="1:2" x14ac:dyDescent="0.25">
      <c r="A1122" s="32"/>
      <c r="B1122" s="33"/>
    </row>
    <row r="1123" spans="1:2" x14ac:dyDescent="0.25">
      <c r="A1123" s="32"/>
      <c r="B1123" s="33"/>
    </row>
    <row r="1124" spans="1:2" x14ac:dyDescent="0.25">
      <c r="A1124" s="32"/>
      <c r="B1124" s="33"/>
    </row>
    <row r="1125" spans="1:2" x14ac:dyDescent="0.25">
      <c r="A1125" s="32"/>
      <c r="B1125" s="33"/>
    </row>
    <row r="1126" spans="1:2" x14ac:dyDescent="0.25">
      <c r="A1126" s="32"/>
      <c r="B1126" s="33"/>
    </row>
    <row r="1127" spans="1:2" x14ac:dyDescent="0.25">
      <c r="A1127" s="32"/>
      <c r="B1127" s="33"/>
    </row>
    <row r="1128" spans="1:2" x14ac:dyDescent="0.25">
      <c r="A1128" s="32"/>
      <c r="B1128" s="33"/>
    </row>
    <row r="1129" spans="1:2" x14ac:dyDescent="0.25">
      <c r="A1129" s="32"/>
      <c r="B1129" s="33"/>
    </row>
    <row r="1130" spans="1:2" x14ac:dyDescent="0.25">
      <c r="A1130" s="32"/>
      <c r="B1130" s="33"/>
    </row>
    <row r="1131" spans="1:2" x14ac:dyDescent="0.25">
      <c r="A1131" s="32"/>
      <c r="B1131" s="33"/>
    </row>
    <row r="1132" spans="1:2" x14ac:dyDescent="0.25">
      <c r="A1132" s="32"/>
      <c r="B1132" s="33"/>
    </row>
    <row r="1133" spans="1:2" x14ac:dyDescent="0.25">
      <c r="A1133" s="32"/>
      <c r="B1133" s="33"/>
    </row>
    <row r="1134" spans="1:2" x14ac:dyDescent="0.25">
      <c r="A1134" s="32"/>
      <c r="B1134" s="33"/>
    </row>
    <row r="1135" spans="1:2" x14ac:dyDescent="0.25">
      <c r="A1135" s="32"/>
      <c r="B1135" s="33"/>
    </row>
    <row r="1136" spans="1:2" x14ac:dyDescent="0.25">
      <c r="A1136" s="32"/>
      <c r="B1136" s="33"/>
    </row>
    <row r="1137" spans="1:2" x14ac:dyDescent="0.25">
      <c r="A1137" s="32"/>
      <c r="B1137" s="33"/>
    </row>
    <row r="1138" spans="1:2" x14ac:dyDescent="0.25">
      <c r="A1138" s="32"/>
      <c r="B1138" s="33"/>
    </row>
    <row r="1139" spans="1:2" x14ac:dyDescent="0.25">
      <c r="A1139" s="32"/>
      <c r="B1139" s="33"/>
    </row>
    <row r="1140" spans="1:2" x14ac:dyDescent="0.25">
      <c r="A1140" s="32"/>
      <c r="B1140" s="33"/>
    </row>
    <row r="1141" spans="1:2" x14ac:dyDescent="0.25">
      <c r="A1141" s="32"/>
      <c r="B1141" s="33"/>
    </row>
    <row r="1142" spans="1:2" x14ac:dyDescent="0.25">
      <c r="A1142" s="32"/>
      <c r="B1142" s="33"/>
    </row>
    <row r="1143" spans="1:2" x14ac:dyDescent="0.25">
      <c r="A1143" s="32"/>
      <c r="B1143" s="33"/>
    </row>
    <row r="1144" spans="1:2" x14ac:dyDescent="0.25">
      <c r="A1144" s="32"/>
      <c r="B1144" s="33"/>
    </row>
    <row r="1145" spans="1:2" x14ac:dyDescent="0.25">
      <c r="A1145" s="32"/>
      <c r="B1145" s="33"/>
    </row>
    <row r="1146" spans="1:2" x14ac:dyDescent="0.25">
      <c r="A1146" s="32"/>
      <c r="B1146" s="33"/>
    </row>
    <row r="1147" spans="1:2" x14ac:dyDescent="0.25">
      <c r="A1147" s="32"/>
      <c r="B1147" s="33"/>
    </row>
    <row r="1148" spans="1:2" x14ac:dyDescent="0.25">
      <c r="A1148" s="32"/>
      <c r="B1148" s="33"/>
    </row>
    <row r="1149" spans="1:2" x14ac:dyDescent="0.25">
      <c r="A1149" s="32"/>
      <c r="B1149" s="33"/>
    </row>
    <row r="1150" spans="1:2" x14ac:dyDescent="0.25">
      <c r="A1150" s="32"/>
      <c r="B1150" s="33"/>
    </row>
    <row r="1151" spans="1:2" x14ac:dyDescent="0.25">
      <c r="A1151" s="32"/>
      <c r="B1151" s="33"/>
    </row>
    <row r="1152" spans="1:2" x14ac:dyDescent="0.25">
      <c r="A1152" s="32"/>
      <c r="B1152" s="33"/>
    </row>
    <row r="1153" spans="1:2" x14ac:dyDescent="0.25">
      <c r="A1153" s="32"/>
      <c r="B1153" s="33"/>
    </row>
    <row r="1154" spans="1:2" x14ac:dyDescent="0.25">
      <c r="A1154" s="32"/>
      <c r="B1154" s="33"/>
    </row>
    <row r="1155" spans="1:2" x14ac:dyDescent="0.25">
      <c r="A1155" s="32"/>
      <c r="B1155" s="33"/>
    </row>
    <row r="1156" spans="1:2" x14ac:dyDescent="0.25">
      <c r="A1156" s="32"/>
      <c r="B1156" s="33"/>
    </row>
    <row r="1157" spans="1:2" x14ac:dyDescent="0.25">
      <c r="A1157" s="32"/>
      <c r="B1157" s="33"/>
    </row>
    <row r="1158" spans="1:2" x14ac:dyDescent="0.25">
      <c r="A1158" s="32"/>
      <c r="B1158" s="33"/>
    </row>
    <row r="1159" spans="1:2" x14ac:dyDescent="0.25">
      <c r="A1159" s="32"/>
      <c r="B1159" s="33"/>
    </row>
    <row r="1160" spans="1:2" x14ac:dyDescent="0.25">
      <c r="A1160" s="32"/>
      <c r="B1160" s="33"/>
    </row>
    <row r="1161" spans="1:2" x14ac:dyDescent="0.25">
      <c r="A1161" s="32"/>
      <c r="B1161" s="33"/>
    </row>
    <row r="1162" spans="1:2" x14ac:dyDescent="0.25">
      <c r="A1162" s="32"/>
      <c r="B1162" s="33"/>
    </row>
    <row r="1163" spans="1:2" x14ac:dyDescent="0.25">
      <c r="A1163" s="32"/>
      <c r="B1163" s="33"/>
    </row>
    <row r="1164" spans="1:2" x14ac:dyDescent="0.25">
      <c r="A1164" s="32"/>
      <c r="B1164" s="33"/>
    </row>
    <row r="1165" spans="1:2" x14ac:dyDescent="0.25">
      <c r="A1165" s="32"/>
      <c r="B1165" s="33"/>
    </row>
    <row r="1166" spans="1:2" x14ac:dyDescent="0.25">
      <c r="A1166" s="32"/>
      <c r="B1166" s="33"/>
    </row>
    <row r="1167" spans="1:2" x14ac:dyDescent="0.25">
      <c r="A1167" s="32"/>
      <c r="B1167" s="33"/>
    </row>
    <row r="1168" spans="1:2" x14ac:dyDescent="0.25">
      <c r="A1168" s="32"/>
      <c r="B1168" s="33"/>
    </row>
    <row r="1169" spans="1:2" x14ac:dyDescent="0.25">
      <c r="A1169" s="32"/>
      <c r="B1169" s="33"/>
    </row>
    <row r="1170" spans="1:2" x14ac:dyDescent="0.25">
      <c r="A1170" s="32"/>
      <c r="B1170" s="33"/>
    </row>
    <row r="1171" spans="1:2" x14ac:dyDescent="0.25">
      <c r="A1171" s="32"/>
      <c r="B1171" s="33"/>
    </row>
    <row r="1172" spans="1:2" x14ac:dyDescent="0.25">
      <c r="A1172" s="32"/>
      <c r="B1172" s="33"/>
    </row>
    <row r="1173" spans="1:2" x14ac:dyDescent="0.25">
      <c r="A1173" s="32"/>
      <c r="B1173" s="33"/>
    </row>
    <row r="1174" spans="1:2" x14ac:dyDescent="0.25">
      <c r="A1174" s="32"/>
      <c r="B1174" s="33"/>
    </row>
    <row r="1175" spans="1:2" x14ac:dyDescent="0.25">
      <c r="A1175" s="32"/>
      <c r="B1175" s="33"/>
    </row>
    <row r="1176" spans="1:2" x14ac:dyDescent="0.25">
      <c r="A1176" s="32"/>
      <c r="B1176" s="33"/>
    </row>
    <row r="1177" spans="1:2" x14ac:dyDescent="0.25">
      <c r="A1177" s="32"/>
      <c r="B1177" s="33"/>
    </row>
    <row r="1178" spans="1:2" x14ac:dyDescent="0.25">
      <c r="A1178" s="32"/>
      <c r="B1178" s="33"/>
    </row>
    <row r="1179" spans="1:2" x14ac:dyDescent="0.25">
      <c r="A1179" s="32"/>
      <c r="B1179" s="33"/>
    </row>
    <row r="1180" spans="1:2" x14ac:dyDescent="0.25">
      <c r="A1180" s="32"/>
      <c r="B1180" s="33"/>
    </row>
    <row r="1181" spans="1:2" x14ac:dyDescent="0.25">
      <c r="A1181" s="32"/>
      <c r="B1181" s="33"/>
    </row>
    <row r="1182" spans="1:2" x14ac:dyDescent="0.25">
      <c r="A1182" s="32"/>
      <c r="B1182" s="33"/>
    </row>
    <row r="1183" spans="1:2" x14ac:dyDescent="0.25">
      <c r="A1183" s="32"/>
      <c r="B1183" s="33"/>
    </row>
    <row r="1184" spans="1:2" x14ac:dyDescent="0.25">
      <c r="A1184" s="32"/>
      <c r="B1184" s="33"/>
    </row>
    <row r="1185" spans="1:2" x14ac:dyDescent="0.25">
      <c r="A1185" s="32"/>
      <c r="B1185" s="33"/>
    </row>
    <row r="1186" spans="1:2" x14ac:dyDescent="0.25">
      <c r="A1186" s="32"/>
      <c r="B1186" s="33"/>
    </row>
    <row r="1187" spans="1:2" x14ac:dyDescent="0.25">
      <c r="A1187" s="32"/>
      <c r="B1187" s="33"/>
    </row>
    <row r="1188" spans="1:2" x14ac:dyDescent="0.25">
      <c r="A1188" s="32"/>
      <c r="B1188" s="33"/>
    </row>
    <row r="1189" spans="1:2" x14ac:dyDescent="0.25">
      <c r="A1189" s="32"/>
      <c r="B1189" s="33"/>
    </row>
    <row r="1190" spans="1:2" x14ac:dyDescent="0.25">
      <c r="A1190" s="32"/>
      <c r="B1190" s="33"/>
    </row>
    <row r="1191" spans="1:2" x14ac:dyDescent="0.25">
      <c r="A1191" s="32"/>
      <c r="B1191" s="33"/>
    </row>
    <row r="1192" spans="1:2" x14ac:dyDescent="0.25">
      <c r="A1192" s="32"/>
      <c r="B1192" s="33"/>
    </row>
    <row r="1193" spans="1:2" x14ac:dyDescent="0.25">
      <c r="A1193" s="32"/>
      <c r="B1193" s="33"/>
    </row>
    <row r="1194" spans="1:2" x14ac:dyDescent="0.25">
      <c r="A1194" s="32"/>
      <c r="B1194" s="33"/>
    </row>
    <row r="1195" spans="1:2" x14ac:dyDescent="0.25">
      <c r="A1195" s="32"/>
      <c r="B1195" s="33"/>
    </row>
    <row r="1196" spans="1:2" x14ac:dyDescent="0.25">
      <c r="A1196" s="32"/>
      <c r="B1196" s="33"/>
    </row>
    <row r="1197" spans="1:2" x14ac:dyDescent="0.25">
      <c r="A1197" s="32"/>
      <c r="B1197" s="33"/>
    </row>
    <row r="1198" spans="1:2" x14ac:dyDescent="0.25">
      <c r="A1198" s="32"/>
      <c r="B1198" s="33"/>
    </row>
    <row r="1199" spans="1:2" x14ac:dyDescent="0.25">
      <c r="A1199" s="32"/>
      <c r="B1199" s="33"/>
    </row>
    <row r="1200" spans="1:2" x14ac:dyDescent="0.25">
      <c r="A1200" s="32"/>
      <c r="B1200" s="33"/>
    </row>
    <row r="1201" spans="1:2" x14ac:dyDescent="0.25">
      <c r="A1201" s="32"/>
      <c r="B1201" s="33"/>
    </row>
    <row r="1202" spans="1:2" x14ac:dyDescent="0.25">
      <c r="A1202" s="32"/>
      <c r="B1202" s="33"/>
    </row>
    <row r="1203" spans="1:2" x14ac:dyDescent="0.25">
      <c r="A1203" s="32"/>
      <c r="B1203" s="33"/>
    </row>
    <row r="1204" spans="1:2" x14ac:dyDescent="0.25">
      <c r="A1204" s="32"/>
      <c r="B1204" s="33"/>
    </row>
    <row r="1205" spans="1:2" x14ac:dyDescent="0.25">
      <c r="A1205" s="32"/>
      <c r="B1205" s="33"/>
    </row>
    <row r="1206" spans="1:2" x14ac:dyDescent="0.25">
      <c r="A1206" s="32"/>
      <c r="B1206" s="33"/>
    </row>
    <row r="1207" spans="1:2" x14ac:dyDescent="0.25">
      <c r="A1207" s="32"/>
      <c r="B1207" s="33"/>
    </row>
    <row r="1208" spans="1:2" x14ac:dyDescent="0.25">
      <c r="A1208" s="32"/>
      <c r="B1208" s="33"/>
    </row>
    <row r="1209" spans="1:2" x14ac:dyDescent="0.25">
      <c r="A1209" s="32"/>
      <c r="B1209" s="33"/>
    </row>
    <row r="1210" spans="1:2" x14ac:dyDescent="0.25">
      <c r="A1210" s="32"/>
      <c r="B1210" s="33"/>
    </row>
    <row r="1211" spans="1:2" x14ac:dyDescent="0.25">
      <c r="A1211" s="32"/>
      <c r="B1211" s="33"/>
    </row>
    <row r="1212" spans="1:2" x14ac:dyDescent="0.25">
      <c r="A1212" s="32"/>
      <c r="B1212" s="33"/>
    </row>
    <row r="1213" spans="1:2" x14ac:dyDescent="0.25">
      <c r="A1213" s="32"/>
      <c r="B1213" s="33"/>
    </row>
    <row r="1214" spans="1:2" x14ac:dyDescent="0.25">
      <c r="A1214" s="32"/>
      <c r="B1214" s="33"/>
    </row>
    <row r="1215" spans="1:2" x14ac:dyDescent="0.25">
      <c r="A1215" s="32"/>
      <c r="B1215" s="33"/>
    </row>
    <row r="1216" spans="1:2" x14ac:dyDescent="0.25">
      <c r="A1216" s="32"/>
      <c r="B1216" s="33"/>
    </row>
    <row r="1217" spans="1:2" x14ac:dyDescent="0.25">
      <c r="A1217" s="32"/>
      <c r="B1217" s="33"/>
    </row>
    <row r="1218" spans="1:2" x14ac:dyDescent="0.25">
      <c r="A1218" s="32"/>
      <c r="B1218" s="33"/>
    </row>
    <row r="1219" spans="1:2" x14ac:dyDescent="0.25">
      <c r="A1219" s="32"/>
      <c r="B1219" s="33"/>
    </row>
    <row r="1220" spans="1:2" x14ac:dyDescent="0.25">
      <c r="A1220" s="32"/>
      <c r="B1220" s="33"/>
    </row>
    <row r="1221" spans="1:2" x14ac:dyDescent="0.25">
      <c r="A1221" s="32"/>
      <c r="B1221" s="33"/>
    </row>
    <row r="1222" spans="1:2" x14ac:dyDescent="0.25">
      <c r="A1222" s="32"/>
      <c r="B1222" s="33"/>
    </row>
    <row r="1223" spans="1:2" x14ac:dyDescent="0.25">
      <c r="A1223" s="32"/>
      <c r="B1223" s="33"/>
    </row>
    <row r="1224" spans="1:2" x14ac:dyDescent="0.25">
      <c r="A1224" s="32"/>
      <c r="B1224" s="33"/>
    </row>
    <row r="1225" spans="1:2" x14ac:dyDescent="0.25">
      <c r="A1225" s="32"/>
      <c r="B1225" s="33"/>
    </row>
    <row r="1226" spans="1:2" x14ac:dyDescent="0.25">
      <c r="A1226" s="32"/>
      <c r="B1226" s="33"/>
    </row>
    <row r="1227" spans="1:2" x14ac:dyDescent="0.25">
      <c r="A1227" s="32"/>
      <c r="B1227" s="33"/>
    </row>
    <row r="1228" spans="1:2" x14ac:dyDescent="0.25">
      <c r="A1228" s="32"/>
      <c r="B1228" s="33"/>
    </row>
    <row r="1229" spans="1:2" x14ac:dyDescent="0.25">
      <c r="A1229" s="32"/>
      <c r="B1229" s="33"/>
    </row>
    <row r="1230" spans="1:2" x14ac:dyDescent="0.25">
      <c r="A1230" s="32"/>
      <c r="B1230" s="33"/>
    </row>
    <row r="1231" spans="1:2" x14ac:dyDescent="0.25">
      <c r="A1231" s="32"/>
      <c r="B1231" s="33"/>
    </row>
    <row r="1232" spans="1:2" x14ac:dyDescent="0.25">
      <c r="A1232" s="32"/>
      <c r="B1232" s="33"/>
    </row>
    <row r="1233" spans="1:2" x14ac:dyDescent="0.25">
      <c r="A1233" s="32"/>
      <c r="B1233" s="33"/>
    </row>
    <row r="1234" spans="1:2" x14ac:dyDescent="0.25">
      <c r="A1234" s="32"/>
      <c r="B1234" s="33"/>
    </row>
    <row r="1235" spans="1:2" x14ac:dyDescent="0.25">
      <c r="A1235" s="32"/>
      <c r="B1235" s="33"/>
    </row>
    <row r="1236" spans="1:2" x14ac:dyDescent="0.25">
      <c r="A1236" s="32"/>
      <c r="B1236" s="33"/>
    </row>
    <row r="1237" spans="1:2" x14ac:dyDescent="0.25">
      <c r="A1237" s="32"/>
      <c r="B1237" s="33"/>
    </row>
    <row r="1238" spans="1:2" x14ac:dyDescent="0.25">
      <c r="A1238" s="32"/>
      <c r="B1238" s="33"/>
    </row>
    <row r="1239" spans="1:2" x14ac:dyDescent="0.25">
      <c r="A1239" s="32"/>
      <c r="B1239" s="33"/>
    </row>
    <row r="1240" spans="1:2" x14ac:dyDescent="0.25">
      <c r="A1240" s="32"/>
      <c r="B1240" s="33"/>
    </row>
    <row r="1241" spans="1:2" x14ac:dyDescent="0.25">
      <c r="A1241" s="32"/>
      <c r="B1241" s="33"/>
    </row>
    <row r="1242" spans="1:2" x14ac:dyDescent="0.25">
      <c r="A1242" s="32"/>
      <c r="B1242" s="33"/>
    </row>
    <row r="1243" spans="1:2" x14ac:dyDescent="0.25">
      <c r="A1243" s="32"/>
      <c r="B1243" s="33"/>
    </row>
    <row r="1244" spans="1:2" x14ac:dyDescent="0.25">
      <c r="A1244" s="32"/>
      <c r="B1244" s="33"/>
    </row>
    <row r="1245" spans="1:2" x14ac:dyDescent="0.25">
      <c r="A1245" s="32"/>
      <c r="B1245" s="33"/>
    </row>
    <row r="1246" spans="1:2" x14ac:dyDescent="0.25">
      <c r="A1246" s="32"/>
      <c r="B1246" s="33"/>
    </row>
    <row r="1247" spans="1:2" x14ac:dyDescent="0.25">
      <c r="A1247" s="32"/>
      <c r="B1247" s="33"/>
    </row>
    <row r="1248" spans="1:2" x14ac:dyDescent="0.25">
      <c r="A1248" s="32"/>
      <c r="B1248" s="33"/>
    </row>
    <row r="1249" spans="1:2" x14ac:dyDescent="0.25">
      <c r="A1249" s="32"/>
      <c r="B1249" s="33"/>
    </row>
    <row r="1250" spans="1:2" x14ac:dyDescent="0.25">
      <c r="A1250" s="32"/>
      <c r="B1250" s="33"/>
    </row>
    <row r="1251" spans="1:2" x14ac:dyDescent="0.25">
      <c r="A1251" s="32"/>
      <c r="B1251" s="33"/>
    </row>
    <row r="1252" spans="1:2" x14ac:dyDescent="0.25">
      <c r="A1252" s="32"/>
      <c r="B1252" s="33"/>
    </row>
    <row r="1253" spans="1:2" x14ac:dyDescent="0.25">
      <c r="A1253" s="32"/>
      <c r="B1253" s="33"/>
    </row>
    <row r="1254" spans="1:2" x14ac:dyDescent="0.25">
      <c r="A1254" s="32"/>
      <c r="B1254" s="33"/>
    </row>
    <row r="1255" spans="1:2" x14ac:dyDescent="0.25">
      <c r="A1255" s="32"/>
      <c r="B1255" s="33"/>
    </row>
    <row r="1256" spans="1:2" x14ac:dyDescent="0.25">
      <c r="A1256" s="32"/>
      <c r="B1256" s="33"/>
    </row>
    <row r="1257" spans="1:2" x14ac:dyDescent="0.25">
      <c r="A1257" s="32"/>
      <c r="B1257" s="33"/>
    </row>
    <row r="1258" spans="1:2" x14ac:dyDescent="0.25">
      <c r="A1258" s="32"/>
      <c r="B1258" s="33"/>
    </row>
    <row r="1259" spans="1:2" x14ac:dyDescent="0.25">
      <c r="A1259" s="32"/>
      <c r="B1259" s="33"/>
    </row>
    <row r="1260" spans="1:2" x14ac:dyDescent="0.25">
      <c r="A1260" s="32"/>
      <c r="B1260" s="33"/>
    </row>
    <row r="1261" spans="1:2" x14ac:dyDescent="0.25">
      <c r="A1261" s="32"/>
      <c r="B1261" s="33"/>
    </row>
    <row r="1262" spans="1:2" x14ac:dyDescent="0.25">
      <c r="A1262" s="32"/>
      <c r="B1262" s="33"/>
    </row>
    <row r="1263" spans="1:2" x14ac:dyDescent="0.25">
      <c r="A1263" s="32"/>
      <c r="B1263" s="33"/>
    </row>
    <row r="1264" spans="1:2" x14ac:dyDescent="0.25">
      <c r="A1264" s="32"/>
      <c r="B1264" s="33"/>
    </row>
    <row r="1265" spans="1:2" x14ac:dyDescent="0.25">
      <c r="A1265" s="32"/>
      <c r="B1265" s="33"/>
    </row>
    <row r="1266" spans="1:2" x14ac:dyDescent="0.25">
      <c r="A1266" s="32"/>
      <c r="B1266" s="33"/>
    </row>
    <row r="1267" spans="1:2" x14ac:dyDescent="0.25">
      <c r="A1267" s="32"/>
      <c r="B1267" s="33"/>
    </row>
    <row r="1268" spans="1:2" x14ac:dyDescent="0.25">
      <c r="A1268" s="32"/>
      <c r="B1268" s="33"/>
    </row>
    <row r="1269" spans="1:2" x14ac:dyDescent="0.25">
      <c r="A1269" s="32"/>
      <c r="B1269" s="33"/>
    </row>
    <row r="1270" spans="1:2" x14ac:dyDescent="0.25">
      <c r="A1270" s="32"/>
      <c r="B1270" s="33"/>
    </row>
    <row r="1271" spans="1:2" x14ac:dyDescent="0.25">
      <c r="A1271" s="32"/>
      <c r="B1271" s="33"/>
    </row>
    <row r="1272" spans="1:2" x14ac:dyDescent="0.25">
      <c r="A1272" s="32"/>
      <c r="B1272" s="33"/>
    </row>
    <row r="1273" spans="1:2" x14ac:dyDescent="0.25">
      <c r="A1273" s="32"/>
      <c r="B1273" s="33"/>
    </row>
    <row r="1274" spans="1:2" x14ac:dyDescent="0.25">
      <c r="A1274" s="32"/>
      <c r="B1274" s="33"/>
    </row>
    <row r="1275" spans="1:2" x14ac:dyDescent="0.25">
      <c r="A1275" s="32"/>
      <c r="B1275" s="33"/>
    </row>
    <row r="1276" spans="1:2" x14ac:dyDescent="0.25">
      <c r="A1276" s="32"/>
      <c r="B1276" s="33"/>
    </row>
    <row r="1277" spans="1:2" x14ac:dyDescent="0.25">
      <c r="A1277" s="32"/>
      <c r="B1277" s="33"/>
    </row>
    <row r="1278" spans="1:2" x14ac:dyDescent="0.25">
      <c r="A1278" s="32"/>
      <c r="B1278" s="33"/>
    </row>
    <row r="1279" spans="1:2" x14ac:dyDescent="0.25">
      <c r="A1279" s="32"/>
      <c r="B1279" s="33"/>
    </row>
    <row r="1280" spans="1:2" x14ac:dyDescent="0.25">
      <c r="A1280" s="32"/>
      <c r="B1280" s="33"/>
    </row>
    <row r="1281" spans="1:2" x14ac:dyDescent="0.25">
      <c r="A1281" s="32"/>
      <c r="B1281" s="33"/>
    </row>
    <row r="1282" spans="1:2" x14ac:dyDescent="0.25">
      <c r="A1282" s="32"/>
      <c r="B1282" s="33"/>
    </row>
    <row r="1283" spans="1:2" x14ac:dyDescent="0.25">
      <c r="A1283" s="32"/>
      <c r="B1283" s="33"/>
    </row>
    <row r="1284" spans="1:2" x14ac:dyDescent="0.25">
      <c r="A1284" s="32"/>
      <c r="B1284" s="33"/>
    </row>
    <row r="1285" spans="1:2" x14ac:dyDescent="0.25">
      <c r="A1285" s="32"/>
      <c r="B1285" s="33"/>
    </row>
    <row r="1286" spans="1:2" x14ac:dyDescent="0.25">
      <c r="A1286" s="32"/>
      <c r="B1286" s="33"/>
    </row>
    <row r="1287" spans="1:2" x14ac:dyDescent="0.25">
      <c r="A1287" s="32"/>
      <c r="B1287" s="33"/>
    </row>
    <row r="1288" spans="1:2" x14ac:dyDescent="0.25">
      <c r="A1288" s="32"/>
      <c r="B1288" s="33"/>
    </row>
    <row r="1289" spans="1:2" x14ac:dyDescent="0.25">
      <c r="A1289" s="32"/>
      <c r="B1289" s="33"/>
    </row>
    <row r="1290" spans="1:2" x14ac:dyDescent="0.25">
      <c r="A1290" s="32"/>
      <c r="B1290" s="33"/>
    </row>
    <row r="1291" spans="1:2" x14ac:dyDescent="0.25">
      <c r="A1291" s="32"/>
      <c r="B1291" s="33"/>
    </row>
    <row r="1292" spans="1:2" x14ac:dyDescent="0.25">
      <c r="A1292" s="32"/>
      <c r="B1292" s="33"/>
    </row>
    <row r="1293" spans="1:2" x14ac:dyDescent="0.25">
      <c r="A1293" s="32"/>
      <c r="B1293" s="33"/>
    </row>
    <row r="1294" spans="1:2" x14ac:dyDescent="0.25">
      <c r="A1294" s="32"/>
      <c r="B1294" s="33"/>
    </row>
    <row r="1295" spans="1:2" x14ac:dyDescent="0.25">
      <c r="A1295" s="32"/>
      <c r="B1295" s="33"/>
    </row>
    <row r="1296" spans="1:2" x14ac:dyDescent="0.25">
      <c r="A1296" s="32"/>
      <c r="B1296" s="33"/>
    </row>
    <row r="1297" spans="1:2" x14ac:dyDescent="0.25">
      <c r="A1297" s="32"/>
      <c r="B1297" s="33"/>
    </row>
    <row r="1298" spans="1:2" x14ac:dyDescent="0.25">
      <c r="A1298" s="32"/>
      <c r="B1298" s="33"/>
    </row>
    <row r="1299" spans="1:2" x14ac:dyDescent="0.25">
      <c r="A1299" s="32"/>
      <c r="B1299" s="33"/>
    </row>
    <row r="1300" spans="1:2" x14ac:dyDescent="0.25">
      <c r="A1300" s="32"/>
      <c r="B1300" s="33"/>
    </row>
    <row r="1301" spans="1:2" x14ac:dyDescent="0.25">
      <c r="A1301" s="32"/>
      <c r="B1301" s="33"/>
    </row>
    <row r="1302" spans="1:2" x14ac:dyDescent="0.25">
      <c r="A1302" s="32"/>
      <c r="B1302" s="33"/>
    </row>
    <row r="1303" spans="1:2" x14ac:dyDescent="0.25">
      <c r="A1303" s="32"/>
      <c r="B1303" s="33"/>
    </row>
    <row r="1304" spans="1:2" x14ac:dyDescent="0.25">
      <c r="A1304" s="32"/>
      <c r="B1304" s="33"/>
    </row>
    <row r="1305" spans="1:2" x14ac:dyDescent="0.25">
      <c r="A1305" s="32"/>
      <c r="B1305" s="33"/>
    </row>
    <row r="1306" spans="1:2" x14ac:dyDescent="0.25">
      <c r="A1306" s="32"/>
      <c r="B1306" s="33"/>
    </row>
    <row r="1307" spans="1:2" x14ac:dyDescent="0.25">
      <c r="A1307" s="32"/>
      <c r="B1307" s="33"/>
    </row>
    <row r="1308" spans="1:2" x14ac:dyDescent="0.25">
      <c r="A1308" s="32"/>
      <c r="B1308" s="33"/>
    </row>
    <row r="1309" spans="1:2" x14ac:dyDescent="0.25">
      <c r="A1309" s="32"/>
      <c r="B1309" s="33"/>
    </row>
    <row r="1310" spans="1:2" x14ac:dyDescent="0.25">
      <c r="A1310" s="32"/>
      <c r="B1310" s="33"/>
    </row>
    <row r="1311" spans="1:2" x14ac:dyDescent="0.25">
      <c r="A1311" s="32"/>
      <c r="B1311" s="33"/>
    </row>
    <row r="1312" spans="1:2" x14ac:dyDescent="0.25">
      <c r="A1312" s="32"/>
      <c r="B1312" s="33"/>
    </row>
    <row r="1313" spans="1:2" x14ac:dyDescent="0.25">
      <c r="A1313" s="32"/>
      <c r="B1313" s="33"/>
    </row>
    <row r="1314" spans="1:2" x14ac:dyDescent="0.25">
      <c r="A1314" s="32"/>
      <c r="B1314" s="33"/>
    </row>
    <row r="1315" spans="1:2" x14ac:dyDescent="0.25">
      <c r="A1315" s="32"/>
      <c r="B1315" s="33"/>
    </row>
    <row r="1316" spans="1:2" x14ac:dyDescent="0.25">
      <c r="A1316" s="32"/>
      <c r="B1316" s="33"/>
    </row>
    <row r="1317" spans="1:2" x14ac:dyDescent="0.25">
      <c r="A1317" s="32"/>
      <c r="B1317" s="33"/>
    </row>
    <row r="1318" spans="1:2" x14ac:dyDescent="0.25">
      <c r="A1318" s="32"/>
      <c r="B1318" s="33"/>
    </row>
    <row r="1319" spans="1:2" x14ac:dyDescent="0.25">
      <c r="A1319" s="32"/>
      <c r="B1319" s="33"/>
    </row>
    <row r="1320" spans="1:2" x14ac:dyDescent="0.25">
      <c r="A1320" s="32"/>
      <c r="B1320" s="33"/>
    </row>
    <row r="1321" spans="1:2" x14ac:dyDescent="0.25">
      <c r="A1321" s="32"/>
      <c r="B1321" s="33"/>
    </row>
    <row r="1322" spans="1:2" x14ac:dyDescent="0.25">
      <c r="A1322" s="32"/>
      <c r="B1322" s="33"/>
    </row>
    <row r="1323" spans="1:2" x14ac:dyDescent="0.25">
      <c r="A1323" s="32"/>
      <c r="B1323" s="33"/>
    </row>
    <row r="1324" spans="1:2" x14ac:dyDescent="0.25">
      <c r="A1324" s="32"/>
      <c r="B1324" s="33"/>
    </row>
    <row r="1325" spans="1:2" x14ac:dyDescent="0.25">
      <c r="A1325" s="32"/>
      <c r="B1325" s="33"/>
    </row>
    <row r="1326" spans="1:2" x14ac:dyDescent="0.25">
      <c r="A1326" s="32"/>
      <c r="B1326" s="33"/>
    </row>
    <row r="1327" spans="1:2" x14ac:dyDescent="0.25">
      <c r="A1327" s="32"/>
      <c r="B1327" s="33"/>
    </row>
    <row r="1328" spans="1:2" x14ac:dyDescent="0.25">
      <c r="A1328" s="32"/>
      <c r="B1328" s="33"/>
    </row>
    <row r="1329" spans="1:2" x14ac:dyDescent="0.25">
      <c r="A1329" s="32"/>
      <c r="B1329" s="33"/>
    </row>
    <row r="1330" spans="1:2" x14ac:dyDescent="0.25">
      <c r="A1330" s="32"/>
      <c r="B1330" s="33"/>
    </row>
    <row r="1331" spans="1:2" x14ac:dyDescent="0.25">
      <c r="A1331" s="32"/>
      <c r="B1331" s="33"/>
    </row>
    <row r="1332" spans="1:2" x14ac:dyDescent="0.25">
      <c r="A1332" s="32"/>
      <c r="B1332" s="33"/>
    </row>
    <row r="1333" spans="1:2" x14ac:dyDescent="0.25">
      <c r="A1333" s="32"/>
      <c r="B1333" s="33"/>
    </row>
    <row r="1334" spans="1:2" x14ac:dyDescent="0.25">
      <c r="A1334" s="32"/>
      <c r="B1334" s="33"/>
    </row>
    <row r="1335" spans="1:2" x14ac:dyDescent="0.25">
      <c r="A1335" s="32"/>
      <c r="B1335" s="33"/>
    </row>
    <row r="1336" spans="1:2" x14ac:dyDescent="0.25">
      <c r="A1336" s="32"/>
      <c r="B1336" s="33"/>
    </row>
    <row r="1337" spans="1:2" x14ac:dyDescent="0.25">
      <c r="A1337" s="32"/>
      <c r="B1337" s="33"/>
    </row>
    <row r="1338" spans="1:2" x14ac:dyDescent="0.25">
      <c r="A1338" s="32"/>
      <c r="B1338" s="33"/>
    </row>
    <row r="1339" spans="1:2" x14ac:dyDescent="0.25">
      <c r="A1339" s="32"/>
      <c r="B1339" s="33"/>
    </row>
    <row r="1340" spans="1:2" x14ac:dyDescent="0.25">
      <c r="A1340" s="32"/>
      <c r="B1340" s="33"/>
    </row>
    <row r="1341" spans="1:2" x14ac:dyDescent="0.25">
      <c r="A1341" s="32"/>
      <c r="B1341" s="33"/>
    </row>
    <row r="1342" spans="1:2" x14ac:dyDescent="0.25">
      <c r="A1342" s="32"/>
      <c r="B1342" s="33"/>
    </row>
    <row r="1343" spans="1:2" x14ac:dyDescent="0.25">
      <c r="A1343" s="32"/>
      <c r="B1343" s="33"/>
    </row>
    <row r="1344" spans="1:2" x14ac:dyDescent="0.25">
      <c r="A1344" s="32"/>
      <c r="B1344" s="33"/>
    </row>
    <row r="1345" spans="1:2" x14ac:dyDescent="0.25">
      <c r="A1345" s="32"/>
      <c r="B1345" s="33"/>
    </row>
    <row r="1346" spans="1:2" x14ac:dyDescent="0.25">
      <c r="A1346" s="32"/>
      <c r="B1346" s="33"/>
    </row>
    <row r="1347" spans="1:2" x14ac:dyDescent="0.25">
      <c r="A1347" s="32"/>
      <c r="B1347" s="33"/>
    </row>
    <row r="1348" spans="1:2" x14ac:dyDescent="0.25">
      <c r="A1348" s="32"/>
      <c r="B1348" s="33"/>
    </row>
    <row r="1349" spans="1:2" x14ac:dyDescent="0.25">
      <c r="A1349" s="32"/>
      <c r="B1349" s="33"/>
    </row>
    <row r="1350" spans="1:2" x14ac:dyDescent="0.25">
      <c r="A1350" s="32"/>
      <c r="B1350" s="33"/>
    </row>
    <row r="1351" spans="1:2" x14ac:dyDescent="0.25">
      <c r="A1351" s="32"/>
      <c r="B1351" s="33"/>
    </row>
    <row r="1352" spans="1:2" x14ac:dyDescent="0.25">
      <c r="A1352" s="32"/>
      <c r="B1352" s="33"/>
    </row>
    <row r="1353" spans="1:2" x14ac:dyDescent="0.25">
      <c r="A1353" s="32"/>
      <c r="B1353" s="33"/>
    </row>
    <row r="1354" spans="1:2" x14ac:dyDescent="0.25">
      <c r="A1354" s="32"/>
      <c r="B1354" s="33"/>
    </row>
    <row r="1355" spans="1:2" x14ac:dyDescent="0.25">
      <c r="A1355" s="32"/>
      <c r="B1355" s="33"/>
    </row>
    <row r="1356" spans="1:2" x14ac:dyDescent="0.25">
      <c r="A1356" s="32"/>
      <c r="B1356" s="33"/>
    </row>
    <row r="1357" spans="1:2" x14ac:dyDescent="0.25">
      <c r="A1357" s="32"/>
      <c r="B1357" s="33"/>
    </row>
    <row r="1358" spans="1:2" x14ac:dyDescent="0.25">
      <c r="A1358" s="32"/>
      <c r="B1358" s="33"/>
    </row>
    <row r="1359" spans="1:2" x14ac:dyDescent="0.25">
      <c r="A1359" s="32"/>
      <c r="B1359" s="33"/>
    </row>
    <row r="1360" spans="1:2" x14ac:dyDescent="0.25">
      <c r="A1360" s="32"/>
      <c r="B1360" s="33"/>
    </row>
    <row r="1361" spans="1:2" x14ac:dyDescent="0.25">
      <c r="A1361" s="32"/>
      <c r="B1361" s="33"/>
    </row>
    <row r="1362" spans="1:2" x14ac:dyDescent="0.25">
      <c r="A1362" s="32"/>
      <c r="B1362" s="33"/>
    </row>
    <row r="1363" spans="1:2" x14ac:dyDescent="0.25">
      <c r="A1363" s="32"/>
      <c r="B1363" s="33"/>
    </row>
    <row r="1364" spans="1:2" x14ac:dyDescent="0.25">
      <c r="A1364" s="32"/>
      <c r="B1364" s="33"/>
    </row>
    <row r="1365" spans="1:2" x14ac:dyDescent="0.25">
      <c r="A1365" s="32"/>
      <c r="B1365" s="33"/>
    </row>
    <row r="1366" spans="1:2" x14ac:dyDescent="0.25">
      <c r="A1366" s="32"/>
      <c r="B1366" s="33"/>
    </row>
    <row r="1367" spans="1:2" x14ac:dyDescent="0.25">
      <c r="A1367" s="32"/>
      <c r="B1367" s="33"/>
    </row>
    <row r="1368" spans="1:2" x14ac:dyDescent="0.25">
      <c r="A1368" s="32"/>
      <c r="B1368" s="33"/>
    </row>
    <row r="1369" spans="1:2" x14ac:dyDescent="0.25">
      <c r="A1369" s="32"/>
      <c r="B1369" s="33"/>
    </row>
    <row r="1370" spans="1:2" x14ac:dyDescent="0.25">
      <c r="A1370" s="32"/>
      <c r="B1370" s="33"/>
    </row>
    <row r="1371" spans="1:2" x14ac:dyDescent="0.25">
      <c r="A1371" s="32"/>
      <c r="B1371" s="33"/>
    </row>
    <row r="1372" spans="1:2" x14ac:dyDescent="0.25">
      <c r="A1372" s="32"/>
      <c r="B1372" s="33"/>
    </row>
    <row r="1373" spans="1:2" x14ac:dyDescent="0.25">
      <c r="A1373" s="32"/>
      <c r="B1373" s="33"/>
    </row>
    <row r="1374" spans="1:2" x14ac:dyDescent="0.25">
      <c r="A1374" s="32"/>
      <c r="B1374" s="33"/>
    </row>
    <row r="1375" spans="1:2" x14ac:dyDescent="0.25">
      <c r="A1375" s="32"/>
      <c r="B1375" s="33"/>
    </row>
    <row r="1376" spans="1:2" x14ac:dyDescent="0.25">
      <c r="A1376" s="32"/>
      <c r="B1376" s="33"/>
    </row>
    <row r="1377" spans="1:2" x14ac:dyDescent="0.25">
      <c r="A1377" s="32"/>
      <c r="B1377" s="33"/>
    </row>
    <row r="1378" spans="1:2" x14ac:dyDescent="0.25">
      <c r="A1378" s="32"/>
      <c r="B1378" s="33"/>
    </row>
    <row r="1379" spans="1:2" x14ac:dyDescent="0.25">
      <c r="A1379" s="32"/>
      <c r="B1379" s="33"/>
    </row>
    <row r="1380" spans="1:2" x14ac:dyDescent="0.25">
      <c r="A1380" s="32"/>
      <c r="B1380" s="33"/>
    </row>
    <row r="1381" spans="1:2" x14ac:dyDescent="0.25">
      <c r="A1381" s="32"/>
      <c r="B1381" s="33"/>
    </row>
    <row r="1382" spans="1:2" x14ac:dyDescent="0.25">
      <c r="A1382" s="32"/>
      <c r="B1382" s="33"/>
    </row>
    <row r="1383" spans="1:2" x14ac:dyDescent="0.25">
      <c r="A1383" s="32"/>
      <c r="B1383" s="33"/>
    </row>
    <row r="1384" spans="1:2" x14ac:dyDescent="0.25">
      <c r="A1384" s="32"/>
      <c r="B1384" s="33"/>
    </row>
    <row r="1385" spans="1:2" x14ac:dyDescent="0.25">
      <c r="A1385" s="32"/>
      <c r="B1385" s="33"/>
    </row>
    <row r="1386" spans="1:2" x14ac:dyDescent="0.25">
      <c r="A1386" s="32"/>
      <c r="B1386" s="33"/>
    </row>
    <row r="1387" spans="1:2" x14ac:dyDescent="0.25">
      <c r="A1387" s="32"/>
      <c r="B1387" s="33"/>
    </row>
    <row r="1388" spans="1:2" x14ac:dyDescent="0.25">
      <c r="A1388" s="32"/>
      <c r="B1388" s="33"/>
    </row>
    <row r="1389" spans="1:2" x14ac:dyDescent="0.25">
      <c r="A1389" s="32"/>
      <c r="B1389" s="33"/>
    </row>
    <row r="1390" spans="1:2" x14ac:dyDescent="0.25">
      <c r="A1390" s="32"/>
      <c r="B1390" s="33"/>
    </row>
    <row r="1391" spans="1:2" x14ac:dyDescent="0.25">
      <c r="A1391" s="32"/>
      <c r="B1391" s="33"/>
    </row>
    <row r="1392" spans="1:2" x14ac:dyDescent="0.25">
      <c r="A1392" s="32"/>
      <c r="B1392" s="33"/>
    </row>
    <row r="1393" spans="1:2" x14ac:dyDescent="0.25">
      <c r="A1393" s="32"/>
      <c r="B1393" s="33"/>
    </row>
    <row r="1394" spans="1:2" x14ac:dyDescent="0.25">
      <c r="A1394" s="32"/>
      <c r="B1394" s="33"/>
    </row>
    <row r="1395" spans="1:2" x14ac:dyDescent="0.25">
      <c r="A1395" s="32"/>
      <c r="B1395" s="33"/>
    </row>
    <row r="1396" spans="1:2" x14ac:dyDescent="0.25">
      <c r="A1396" s="32"/>
      <c r="B1396" s="33"/>
    </row>
    <row r="1397" spans="1:2" x14ac:dyDescent="0.25">
      <c r="A1397" s="32"/>
      <c r="B1397" s="33"/>
    </row>
    <row r="1398" spans="1:2" x14ac:dyDescent="0.25">
      <c r="A1398" s="32"/>
      <c r="B1398" s="33"/>
    </row>
    <row r="1399" spans="1:2" x14ac:dyDescent="0.25">
      <c r="A1399" s="32"/>
      <c r="B1399" s="33"/>
    </row>
    <row r="1400" spans="1:2" x14ac:dyDescent="0.25">
      <c r="A1400" s="32"/>
      <c r="B1400" s="33"/>
    </row>
    <row r="1401" spans="1:2" x14ac:dyDescent="0.25">
      <c r="A1401" s="32"/>
      <c r="B1401" s="33"/>
    </row>
    <row r="1402" spans="1:2" x14ac:dyDescent="0.25">
      <c r="A1402" s="32"/>
      <c r="B1402" s="33"/>
    </row>
    <row r="1403" spans="1:2" x14ac:dyDescent="0.25">
      <c r="A1403" s="32"/>
      <c r="B1403" s="33"/>
    </row>
    <row r="1404" spans="1:2" x14ac:dyDescent="0.25">
      <c r="A1404" s="32"/>
      <c r="B1404" s="33"/>
    </row>
    <row r="1405" spans="1:2" x14ac:dyDescent="0.25">
      <c r="A1405" s="32"/>
      <c r="B1405" s="33"/>
    </row>
    <row r="1406" spans="1:2" x14ac:dyDescent="0.25">
      <c r="A1406" s="32"/>
      <c r="B1406" s="33"/>
    </row>
    <row r="1407" spans="1:2" x14ac:dyDescent="0.25">
      <c r="A1407" s="32"/>
      <c r="B1407" s="33"/>
    </row>
    <row r="1408" spans="1:2" x14ac:dyDescent="0.25">
      <c r="A1408" s="32"/>
      <c r="B1408" s="33"/>
    </row>
    <row r="1409" spans="1:2" x14ac:dyDescent="0.25">
      <c r="A1409" s="32"/>
      <c r="B1409" s="33"/>
    </row>
    <row r="1410" spans="1:2" x14ac:dyDescent="0.25">
      <c r="A1410" s="32"/>
      <c r="B1410" s="33"/>
    </row>
    <row r="1411" spans="1:2" x14ac:dyDescent="0.25">
      <c r="A1411" s="32"/>
      <c r="B1411" s="33"/>
    </row>
    <row r="1412" spans="1:2" x14ac:dyDescent="0.25">
      <c r="A1412" s="32"/>
      <c r="B1412" s="33"/>
    </row>
    <row r="1413" spans="1:2" x14ac:dyDescent="0.25">
      <c r="A1413" s="32"/>
      <c r="B1413" s="33"/>
    </row>
    <row r="1414" spans="1:2" x14ac:dyDescent="0.25">
      <c r="A1414" s="32"/>
      <c r="B1414" s="33"/>
    </row>
    <row r="1415" spans="1:2" x14ac:dyDescent="0.25">
      <c r="A1415" s="32"/>
      <c r="B1415" s="33"/>
    </row>
    <row r="1416" spans="1:2" x14ac:dyDescent="0.25">
      <c r="A1416" s="32"/>
      <c r="B1416" s="33"/>
    </row>
    <row r="1417" spans="1:2" x14ac:dyDescent="0.25">
      <c r="A1417" s="32"/>
      <c r="B1417" s="33"/>
    </row>
    <row r="1418" spans="1:2" x14ac:dyDescent="0.25">
      <c r="A1418" s="32"/>
      <c r="B1418" s="33"/>
    </row>
    <row r="1419" spans="1:2" x14ac:dyDescent="0.25">
      <c r="A1419" s="32"/>
      <c r="B1419" s="33"/>
    </row>
    <row r="1420" spans="1:2" x14ac:dyDescent="0.25">
      <c r="A1420" s="32"/>
      <c r="B1420" s="33"/>
    </row>
    <row r="1421" spans="1:2" x14ac:dyDescent="0.25">
      <c r="A1421" s="32"/>
      <c r="B1421" s="33"/>
    </row>
    <row r="1422" spans="1:2" x14ac:dyDescent="0.25">
      <c r="A1422" s="32"/>
      <c r="B1422" s="33"/>
    </row>
    <row r="1423" spans="1:2" x14ac:dyDescent="0.25">
      <c r="A1423" s="32"/>
      <c r="B1423" s="33"/>
    </row>
    <row r="1424" spans="1:2" x14ac:dyDescent="0.25">
      <c r="A1424" s="32"/>
      <c r="B1424" s="33"/>
    </row>
    <row r="1425" spans="1:2" x14ac:dyDescent="0.25">
      <c r="A1425" s="32"/>
      <c r="B1425" s="33"/>
    </row>
    <row r="1426" spans="1:2" x14ac:dyDescent="0.25">
      <c r="A1426" s="32"/>
      <c r="B1426" s="33"/>
    </row>
    <row r="1427" spans="1:2" x14ac:dyDescent="0.25">
      <c r="A1427" s="32"/>
      <c r="B1427" s="33"/>
    </row>
    <row r="1428" spans="1:2" x14ac:dyDescent="0.25">
      <c r="A1428" s="32"/>
      <c r="B1428" s="33"/>
    </row>
    <row r="1429" spans="1:2" x14ac:dyDescent="0.25">
      <c r="A1429" s="32"/>
      <c r="B1429" s="33"/>
    </row>
    <row r="1430" spans="1:2" x14ac:dyDescent="0.25">
      <c r="A1430" s="32"/>
      <c r="B1430" s="33"/>
    </row>
    <row r="1431" spans="1:2" x14ac:dyDescent="0.25">
      <c r="A1431" s="32"/>
      <c r="B1431" s="33"/>
    </row>
    <row r="1432" spans="1:2" x14ac:dyDescent="0.25">
      <c r="A1432" s="32"/>
      <c r="B1432" s="33"/>
    </row>
    <row r="1433" spans="1:2" x14ac:dyDescent="0.25">
      <c r="A1433" s="32"/>
      <c r="B1433" s="33"/>
    </row>
    <row r="1434" spans="1:2" x14ac:dyDescent="0.25">
      <c r="A1434" s="32"/>
      <c r="B1434" s="33"/>
    </row>
    <row r="1435" spans="1:2" x14ac:dyDescent="0.25">
      <c r="A1435" s="32"/>
      <c r="B1435" s="33"/>
    </row>
    <row r="1436" spans="1:2" x14ac:dyDescent="0.25">
      <c r="A1436" s="32"/>
      <c r="B1436" s="33"/>
    </row>
    <row r="1437" spans="1:2" x14ac:dyDescent="0.25">
      <c r="A1437" s="32"/>
      <c r="B1437" s="33"/>
    </row>
    <row r="1438" spans="1:2" x14ac:dyDescent="0.25">
      <c r="A1438" s="32"/>
      <c r="B1438" s="33"/>
    </row>
    <row r="1439" spans="1:2" x14ac:dyDescent="0.25">
      <c r="A1439" s="32"/>
      <c r="B1439" s="33"/>
    </row>
    <row r="1440" spans="1:2" x14ac:dyDescent="0.25">
      <c r="A1440" s="32"/>
      <c r="B1440" s="33"/>
    </row>
    <row r="1441" spans="1:2" x14ac:dyDescent="0.25">
      <c r="A1441" s="32"/>
      <c r="B1441" s="33"/>
    </row>
    <row r="1442" spans="1:2" x14ac:dyDescent="0.25">
      <c r="A1442" s="32"/>
      <c r="B1442" s="33"/>
    </row>
    <row r="1443" spans="1:2" x14ac:dyDescent="0.25">
      <c r="A1443" s="32"/>
      <c r="B1443" s="33"/>
    </row>
    <row r="1444" spans="1:2" x14ac:dyDescent="0.25">
      <c r="A1444" s="32"/>
      <c r="B1444" s="33"/>
    </row>
    <row r="1445" spans="1:2" x14ac:dyDescent="0.25">
      <c r="A1445" s="32"/>
      <c r="B1445" s="33"/>
    </row>
    <row r="1446" spans="1:2" x14ac:dyDescent="0.25">
      <c r="A1446" s="32"/>
      <c r="B1446" s="33"/>
    </row>
    <row r="1447" spans="1:2" x14ac:dyDescent="0.25">
      <c r="A1447" s="32"/>
      <c r="B1447" s="33"/>
    </row>
    <row r="1448" spans="1:2" x14ac:dyDescent="0.25">
      <c r="A1448" s="32"/>
      <c r="B1448" s="33"/>
    </row>
    <row r="1449" spans="1:2" x14ac:dyDescent="0.25">
      <c r="A1449" s="32"/>
      <c r="B1449" s="33"/>
    </row>
    <row r="1450" spans="1:2" x14ac:dyDescent="0.25">
      <c r="A1450" s="32"/>
      <c r="B1450" s="33"/>
    </row>
    <row r="1451" spans="1:2" x14ac:dyDescent="0.25">
      <c r="A1451" s="32"/>
      <c r="B1451" s="33"/>
    </row>
    <row r="1452" spans="1:2" x14ac:dyDescent="0.25">
      <c r="A1452" s="32"/>
      <c r="B1452" s="33"/>
    </row>
    <row r="1453" spans="1:2" x14ac:dyDescent="0.25">
      <c r="A1453" s="32"/>
      <c r="B1453" s="33"/>
    </row>
    <row r="1454" spans="1:2" x14ac:dyDescent="0.25">
      <c r="A1454" s="32"/>
      <c r="B1454" s="33"/>
    </row>
    <row r="1455" spans="1:2" x14ac:dyDescent="0.25">
      <c r="A1455" s="32"/>
      <c r="B1455" s="33"/>
    </row>
    <row r="1456" spans="1:2" x14ac:dyDescent="0.25">
      <c r="A1456" s="32"/>
      <c r="B1456" s="33"/>
    </row>
    <row r="1457" spans="1:2" x14ac:dyDescent="0.25">
      <c r="A1457" s="32"/>
      <c r="B1457" s="33"/>
    </row>
    <row r="1458" spans="1:2" x14ac:dyDescent="0.25">
      <c r="A1458" s="32"/>
      <c r="B1458" s="33"/>
    </row>
    <row r="1459" spans="1:2" x14ac:dyDescent="0.25">
      <c r="A1459" s="32"/>
      <c r="B1459" s="33"/>
    </row>
    <row r="1460" spans="1:2" x14ac:dyDescent="0.25">
      <c r="A1460" s="32"/>
      <c r="B1460" s="33"/>
    </row>
    <row r="1461" spans="1:2" x14ac:dyDescent="0.25">
      <c r="A1461" s="32"/>
      <c r="B1461" s="33"/>
    </row>
    <row r="1462" spans="1:2" x14ac:dyDescent="0.25">
      <c r="A1462" s="32"/>
      <c r="B1462" s="33"/>
    </row>
    <row r="1463" spans="1:2" x14ac:dyDescent="0.25">
      <c r="A1463" s="32"/>
      <c r="B1463" s="33"/>
    </row>
    <row r="1464" spans="1:2" x14ac:dyDescent="0.25">
      <c r="A1464" s="32"/>
      <c r="B1464" s="33"/>
    </row>
    <row r="1465" spans="1:2" x14ac:dyDescent="0.25">
      <c r="A1465" s="32"/>
      <c r="B1465" s="33"/>
    </row>
    <row r="1466" spans="1:2" x14ac:dyDescent="0.25">
      <c r="A1466" s="32"/>
      <c r="B1466" s="33"/>
    </row>
    <row r="1467" spans="1:2" x14ac:dyDescent="0.25">
      <c r="A1467" s="32"/>
      <c r="B1467" s="33"/>
    </row>
    <row r="1468" spans="1:2" x14ac:dyDescent="0.25">
      <c r="A1468" s="32"/>
      <c r="B1468" s="33"/>
    </row>
    <row r="1469" spans="1:2" x14ac:dyDescent="0.25">
      <c r="A1469" s="32"/>
      <c r="B1469" s="33"/>
    </row>
    <row r="1470" spans="1:2" x14ac:dyDescent="0.25">
      <c r="A1470" s="32"/>
      <c r="B1470" s="33"/>
    </row>
    <row r="1471" spans="1:2" x14ac:dyDescent="0.25">
      <c r="A1471" s="32"/>
      <c r="B1471" s="33"/>
    </row>
    <row r="1472" spans="1:2" x14ac:dyDescent="0.25">
      <c r="A1472" s="32"/>
      <c r="B1472" s="33"/>
    </row>
    <row r="1473" spans="1:2" x14ac:dyDescent="0.25">
      <c r="A1473" s="32"/>
      <c r="B1473" s="33"/>
    </row>
    <row r="1474" spans="1:2" x14ac:dyDescent="0.25">
      <c r="A1474" s="32"/>
      <c r="B1474" s="33"/>
    </row>
    <row r="1475" spans="1:2" x14ac:dyDescent="0.25">
      <c r="A1475" s="32"/>
      <c r="B1475" s="33"/>
    </row>
    <row r="1476" spans="1:2" x14ac:dyDescent="0.25">
      <c r="A1476" s="32"/>
      <c r="B1476" s="33"/>
    </row>
    <row r="1477" spans="1:2" x14ac:dyDescent="0.25">
      <c r="A1477" s="32"/>
      <c r="B1477" s="33"/>
    </row>
    <row r="1478" spans="1:2" x14ac:dyDescent="0.25">
      <c r="A1478" s="32"/>
      <c r="B1478" s="33"/>
    </row>
    <row r="1479" spans="1:2" x14ac:dyDescent="0.25">
      <c r="A1479" s="32"/>
      <c r="B1479" s="33"/>
    </row>
    <row r="1480" spans="1:2" x14ac:dyDescent="0.25">
      <c r="A1480" s="32"/>
      <c r="B1480" s="33"/>
    </row>
    <row r="1481" spans="1:2" x14ac:dyDescent="0.25">
      <c r="A1481" s="32"/>
      <c r="B1481" s="33"/>
    </row>
    <row r="1482" spans="1:2" x14ac:dyDescent="0.25">
      <c r="A1482" s="32"/>
      <c r="B1482" s="33"/>
    </row>
    <row r="1483" spans="1:2" x14ac:dyDescent="0.25">
      <c r="A1483" s="32"/>
      <c r="B1483" s="33"/>
    </row>
    <row r="1484" spans="1:2" x14ac:dyDescent="0.25">
      <c r="A1484" s="32"/>
      <c r="B1484" s="33"/>
    </row>
    <row r="1485" spans="1:2" x14ac:dyDescent="0.25">
      <c r="A1485" s="32"/>
      <c r="B1485" s="33"/>
    </row>
    <row r="1486" spans="1:2" x14ac:dyDescent="0.25">
      <c r="A1486" s="32"/>
      <c r="B1486" s="33"/>
    </row>
    <row r="1487" spans="1:2" x14ac:dyDescent="0.25">
      <c r="A1487" s="32"/>
      <c r="B1487" s="33"/>
    </row>
    <row r="1488" spans="1:2" x14ac:dyDescent="0.25">
      <c r="A1488" s="32"/>
      <c r="B1488" s="33"/>
    </row>
    <row r="1489" spans="1:2" x14ac:dyDescent="0.25">
      <c r="A1489" s="32"/>
      <c r="B1489" s="33"/>
    </row>
    <row r="1490" spans="1:2" x14ac:dyDescent="0.25">
      <c r="A1490" s="32"/>
      <c r="B1490" s="33"/>
    </row>
    <row r="1491" spans="1:2" x14ac:dyDescent="0.25">
      <c r="A1491" s="32"/>
      <c r="B1491" s="33"/>
    </row>
    <row r="1492" spans="1:2" x14ac:dyDescent="0.25">
      <c r="A1492" s="32"/>
      <c r="B1492" s="33"/>
    </row>
    <row r="1493" spans="1:2" x14ac:dyDescent="0.25">
      <c r="A1493" s="32"/>
      <c r="B1493" s="33"/>
    </row>
    <row r="1494" spans="1:2" x14ac:dyDescent="0.25">
      <c r="A1494" s="32"/>
      <c r="B1494" s="33"/>
    </row>
    <row r="1495" spans="1:2" x14ac:dyDescent="0.25">
      <c r="A1495" s="32"/>
      <c r="B1495" s="33"/>
    </row>
    <row r="1496" spans="1:2" x14ac:dyDescent="0.25">
      <c r="A1496" s="32"/>
      <c r="B1496" s="33"/>
    </row>
    <row r="1497" spans="1:2" x14ac:dyDescent="0.25">
      <c r="A1497" s="32"/>
      <c r="B1497" s="33"/>
    </row>
    <row r="1498" spans="1:2" x14ac:dyDescent="0.25">
      <c r="A1498" s="32"/>
      <c r="B1498" s="33"/>
    </row>
    <row r="1499" spans="1:2" x14ac:dyDescent="0.25">
      <c r="A1499" s="32"/>
      <c r="B1499" s="33"/>
    </row>
    <row r="1500" spans="1:2" x14ac:dyDescent="0.25">
      <c r="A1500" s="32"/>
      <c r="B1500" s="33"/>
    </row>
    <row r="1501" spans="1:2" x14ac:dyDescent="0.25">
      <c r="A1501" s="32"/>
      <c r="B1501" s="33"/>
    </row>
    <row r="1502" spans="1:2" x14ac:dyDescent="0.25">
      <c r="A1502" s="32"/>
      <c r="B1502" s="33"/>
    </row>
    <row r="1503" spans="1:2" x14ac:dyDescent="0.25">
      <c r="A1503" s="32"/>
      <c r="B1503" s="33"/>
    </row>
    <row r="1504" spans="1:2" x14ac:dyDescent="0.25">
      <c r="A1504" s="32"/>
      <c r="B1504" s="33"/>
    </row>
    <row r="1505" spans="1:2" x14ac:dyDescent="0.25">
      <c r="A1505" s="32"/>
      <c r="B1505" s="33"/>
    </row>
    <row r="1506" spans="1:2" x14ac:dyDescent="0.25">
      <c r="A1506" s="32"/>
      <c r="B1506" s="33"/>
    </row>
    <row r="1507" spans="1:2" x14ac:dyDescent="0.25">
      <c r="A1507" s="32"/>
      <c r="B1507" s="33"/>
    </row>
    <row r="1508" spans="1:2" x14ac:dyDescent="0.25">
      <c r="A1508" s="32"/>
      <c r="B1508" s="33"/>
    </row>
    <row r="1509" spans="1:2" x14ac:dyDescent="0.25">
      <c r="A1509" s="32"/>
      <c r="B1509" s="33"/>
    </row>
    <row r="1510" spans="1:2" x14ac:dyDescent="0.25">
      <c r="A1510" s="32"/>
      <c r="B1510" s="33"/>
    </row>
    <row r="1511" spans="1:2" x14ac:dyDescent="0.25">
      <c r="A1511" s="32"/>
      <c r="B1511" s="33"/>
    </row>
    <row r="1512" spans="1:2" x14ac:dyDescent="0.25">
      <c r="A1512" s="32"/>
      <c r="B1512" s="33"/>
    </row>
    <row r="1513" spans="1:2" x14ac:dyDescent="0.25">
      <c r="A1513" s="32"/>
      <c r="B1513" s="33"/>
    </row>
    <row r="1514" spans="1:2" x14ac:dyDescent="0.25">
      <c r="A1514" s="32"/>
      <c r="B1514" s="33"/>
    </row>
    <row r="1515" spans="1:2" x14ac:dyDescent="0.25">
      <c r="A1515" s="32"/>
      <c r="B1515" s="33"/>
    </row>
    <row r="1516" spans="1:2" x14ac:dyDescent="0.25">
      <c r="A1516" s="32"/>
      <c r="B1516" s="33"/>
    </row>
    <row r="1517" spans="1:2" x14ac:dyDescent="0.25">
      <c r="A1517" s="32"/>
      <c r="B1517" s="33"/>
    </row>
    <row r="1518" spans="1:2" x14ac:dyDescent="0.25">
      <c r="A1518" s="32"/>
      <c r="B1518" s="33"/>
    </row>
    <row r="1519" spans="1:2" x14ac:dyDescent="0.25">
      <c r="A1519" s="32"/>
      <c r="B1519" s="33"/>
    </row>
    <row r="1520" spans="1:2" x14ac:dyDescent="0.25">
      <c r="A1520" s="32"/>
      <c r="B1520" s="33"/>
    </row>
    <row r="1521" spans="1:2" x14ac:dyDescent="0.25">
      <c r="A1521" s="32"/>
      <c r="B1521" s="33"/>
    </row>
    <row r="1522" spans="1:2" x14ac:dyDescent="0.25">
      <c r="A1522" s="32"/>
      <c r="B1522" s="33"/>
    </row>
    <row r="1523" spans="1:2" x14ac:dyDescent="0.25">
      <c r="A1523" s="32"/>
      <c r="B1523" s="33"/>
    </row>
    <row r="1524" spans="1:2" x14ac:dyDescent="0.25">
      <c r="A1524" s="32"/>
      <c r="B1524" s="33"/>
    </row>
    <row r="1525" spans="1:2" x14ac:dyDescent="0.25">
      <c r="A1525" s="32"/>
      <c r="B1525" s="33"/>
    </row>
    <row r="1526" spans="1:2" x14ac:dyDescent="0.25">
      <c r="A1526" s="32"/>
      <c r="B1526" s="33"/>
    </row>
    <row r="1527" spans="1:2" x14ac:dyDescent="0.25">
      <c r="A1527" s="32"/>
      <c r="B1527" s="33"/>
    </row>
    <row r="1528" spans="1:2" x14ac:dyDescent="0.25">
      <c r="A1528" s="32"/>
      <c r="B1528" s="33"/>
    </row>
    <row r="1529" spans="1:2" x14ac:dyDescent="0.25">
      <c r="A1529" s="32"/>
      <c r="B1529" s="33"/>
    </row>
    <row r="1530" spans="1:2" x14ac:dyDescent="0.25">
      <c r="A1530" s="32"/>
      <c r="B1530" s="33"/>
    </row>
    <row r="1531" spans="1:2" x14ac:dyDescent="0.25">
      <c r="A1531" s="32"/>
      <c r="B1531" s="33"/>
    </row>
    <row r="1532" spans="1:2" x14ac:dyDescent="0.25">
      <c r="A1532" s="32"/>
      <c r="B1532" s="33"/>
    </row>
    <row r="1533" spans="1:2" x14ac:dyDescent="0.25">
      <c r="A1533" s="32"/>
      <c r="B1533" s="33"/>
    </row>
    <row r="1534" spans="1:2" x14ac:dyDescent="0.25">
      <c r="A1534" s="32"/>
      <c r="B1534" s="33"/>
    </row>
    <row r="1535" spans="1:2" x14ac:dyDescent="0.25">
      <c r="A1535" s="32"/>
      <c r="B1535" s="33"/>
    </row>
    <row r="1536" spans="1:2" x14ac:dyDescent="0.25">
      <c r="A1536" s="32"/>
      <c r="B1536" s="33"/>
    </row>
    <row r="1537" spans="1:2" x14ac:dyDescent="0.25">
      <c r="A1537" s="32"/>
      <c r="B1537" s="33"/>
    </row>
    <row r="1538" spans="1:2" x14ac:dyDescent="0.25">
      <c r="A1538" s="32"/>
      <c r="B1538" s="33"/>
    </row>
    <row r="1539" spans="1:2" x14ac:dyDescent="0.25">
      <c r="A1539" s="32"/>
      <c r="B1539" s="33"/>
    </row>
    <row r="1540" spans="1:2" x14ac:dyDescent="0.25">
      <c r="A1540" s="32"/>
      <c r="B1540" s="33"/>
    </row>
    <row r="1541" spans="1:2" x14ac:dyDescent="0.25">
      <c r="A1541" s="32"/>
      <c r="B1541" s="33"/>
    </row>
    <row r="1542" spans="1:2" x14ac:dyDescent="0.25">
      <c r="A1542" s="32"/>
      <c r="B1542" s="33"/>
    </row>
    <row r="1543" spans="1:2" x14ac:dyDescent="0.25">
      <c r="A1543" s="32"/>
      <c r="B1543" s="33"/>
    </row>
    <row r="1544" spans="1:2" x14ac:dyDescent="0.25">
      <c r="A1544" s="32"/>
      <c r="B1544" s="33"/>
    </row>
    <row r="1545" spans="1:2" x14ac:dyDescent="0.25">
      <c r="A1545" s="32"/>
      <c r="B1545" s="33"/>
    </row>
    <row r="1546" spans="1:2" x14ac:dyDescent="0.25">
      <c r="A1546" s="32"/>
      <c r="B1546" s="33"/>
    </row>
    <row r="1547" spans="1:2" x14ac:dyDescent="0.25">
      <c r="A1547" s="32"/>
      <c r="B1547" s="33"/>
    </row>
    <row r="1548" spans="1:2" x14ac:dyDescent="0.25">
      <c r="A1548" s="32"/>
      <c r="B1548" s="33"/>
    </row>
    <row r="1549" spans="1:2" x14ac:dyDescent="0.25">
      <c r="A1549" s="32"/>
      <c r="B1549" s="33"/>
    </row>
    <row r="1550" spans="1:2" x14ac:dyDescent="0.25">
      <c r="A1550" s="32"/>
      <c r="B1550" s="33"/>
    </row>
    <row r="1551" spans="1:2" x14ac:dyDescent="0.25">
      <c r="A1551" s="32"/>
      <c r="B1551" s="33"/>
    </row>
    <row r="1552" spans="1:2" x14ac:dyDescent="0.25">
      <c r="A1552" s="32"/>
      <c r="B1552" s="33"/>
    </row>
    <row r="1553" spans="1:2" x14ac:dyDescent="0.25">
      <c r="A1553" s="32"/>
      <c r="B1553" s="33"/>
    </row>
    <row r="1554" spans="1:2" x14ac:dyDescent="0.25">
      <c r="A1554" s="32"/>
      <c r="B1554" s="33"/>
    </row>
    <row r="1555" spans="1:2" x14ac:dyDescent="0.25">
      <c r="A1555" s="32"/>
      <c r="B1555" s="33"/>
    </row>
    <row r="1556" spans="1:2" x14ac:dyDescent="0.25">
      <c r="A1556" s="32"/>
      <c r="B1556" s="33"/>
    </row>
    <row r="1557" spans="1:2" x14ac:dyDescent="0.25">
      <c r="A1557" s="32"/>
      <c r="B1557" s="33"/>
    </row>
    <row r="1558" spans="1:2" x14ac:dyDescent="0.25">
      <c r="A1558" s="32"/>
      <c r="B1558" s="33"/>
    </row>
    <row r="1559" spans="1:2" x14ac:dyDescent="0.25">
      <c r="A1559" s="32"/>
      <c r="B1559" s="33"/>
    </row>
    <row r="1560" spans="1:2" x14ac:dyDescent="0.25">
      <c r="A1560" s="32"/>
      <c r="B1560" s="33"/>
    </row>
    <row r="1561" spans="1:2" x14ac:dyDescent="0.25">
      <c r="A1561" s="32"/>
      <c r="B1561" s="33"/>
    </row>
    <row r="1562" spans="1:2" x14ac:dyDescent="0.25">
      <c r="A1562" s="32"/>
      <c r="B1562" s="33"/>
    </row>
    <row r="1563" spans="1:2" x14ac:dyDescent="0.25">
      <c r="A1563" s="32"/>
      <c r="B1563" s="33"/>
    </row>
    <row r="1564" spans="1:2" x14ac:dyDescent="0.25">
      <c r="A1564" s="32"/>
      <c r="B1564" s="33"/>
    </row>
    <row r="1565" spans="1:2" x14ac:dyDescent="0.25">
      <c r="A1565" s="32"/>
      <c r="B1565" s="33"/>
    </row>
    <row r="1566" spans="1:2" x14ac:dyDescent="0.25">
      <c r="A1566" s="32"/>
      <c r="B1566" s="33"/>
    </row>
    <row r="1567" spans="1:2" x14ac:dyDescent="0.25">
      <c r="A1567" s="32"/>
      <c r="B1567" s="33"/>
    </row>
    <row r="1568" spans="1:2" x14ac:dyDescent="0.25">
      <c r="A1568" s="32"/>
      <c r="B1568" s="33"/>
    </row>
    <row r="1569" spans="1:2" x14ac:dyDescent="0.25">
      <c r="A1569" s="32"/>
      <c r="B1569" s="33"/>
    </row>
    <row r="1570" spans="1:2" x14ac:dyDescent="0.25">
      <c r="A1570" s="32"/>
      <c r="B1570" s="33"/>
    </row>
    <row r="1571" spans="1:2" x14ac:dyDescent="0.25">
      <c r="A1571" s="32"/>
      <c r="B1571" s="33"/>
    </row>
    <row r="1572" spans="1:2" x14ac:dyDescent="0.25">
      <c r="A1572" s="32"/>
      <c r="B1572" s="33"/>
    </row>
    <row r="1573" spans="1:2" x14ac:dyDescent="0.25">
      <c r="A1573" s="32"/>
      <c r="B1573" s="33"/>
    </row>
    <row r="1574" spans="1:2" x14ac:dyDescent="0.25">
      <c r="A1574" s="32"/>
      <c r="B1574" s="33"/>
    </row>
    <row r="1575" spans="1:2" x14ac:dyDescent="0.25">
      <c r="A1575" s="32"/>
      <c r="B1575" s="33"/>
    </row>
    <row r="1576" spans="1:2" x14ac:dyDescent="0.25">
      <c r="A1576" s="32"/>
      <c r="B1576" s="33"/>
    </row>
    <row r="1577" spans="1:2" x14ac:dyDescent="0.25">
      <c r="A1577" s="32"/>
      <c r="B1577" s="33"/>
    </row>
    <row r="1578" spans="1:2" x14ac:dyDescent="0.25">
      <c r="A1578" s="32"/>
      <c r="B1578" s="33"/>
    </row>
    <row r="1579" spans="1:2" x14ac:dyDescent="0.25">
      <c r="A1579" s="32"/>
      <c r="B1579" s="33"/>
    </row>
    <row r="1580" spans="1:2" x14ac:dyDescent="0.25">
      <c r="A1580" s="32"/>
      <c r="B1580" s="33"/>
    </row>
    <row r="1581" spans="1:2" x14ac:dyDescent="0.25">
      <c r="A1581" s="32"/>
      <c r="B1581" s="33"/>
    </row>
    <row r="1582" spans="1:2" x14ac:dyDescent="0.25">
      <c r="A1582" s="32"/>
      <c r="B1582" s="33"/>
    </row>
    <row r="1583" spans="1:2" x14ac:dyDescent="0.25">
      <c r="A1583" s="32"/>
      <c r="B1583" s="33"/>
    </row>
    <row r="1584" spans="1:2" x14ac:dyDescent="0.25">
      <c r="A1584" s="32"/>
      <c r="B1584" s="33"/>
    </row>
    <row r="1585" spans="1:2" x14ac:dyDescent="0.25">
      <c r="A1585" s="32"/>
      <c r="B1585" s="33"/>
    </row>
    <row r="1586" spans="1:2" x14ac:dyDescent="0.25">
      <c r="A1586" s="32"/>
      <c r="B1586" s="33"/>
    </row>
    <row r="1587" spans="1:2" x14ac:dyDescent="0.25">
      <c r="A1587" s="32"/>
      <c r="B1587" s="33"/>
    </row>
    <row r="1588" spans="1:2" x14ac:dyDescent="0.25">
      <c r="A1588" s="32"/>
      <c r="B1588" s="33"/>
    </row>
    <row r="1589" spans="1:2" x14ac:dyDescent="0.25">
      <c r="A1589" s="32"/>
      <c r="B1589" s="33"/>
    </row>
    <row r="1590" spans="1:2" x14ac:dyDescent="0.25">
      <c r="A1590" s="32"/>
      <c r="B1590" s="33"/>
    </row>
    <row r="1591" spans="1:2" x14ac:dyDescent="0.25">
      <c r="A1591" s="32"/>
      <c r="B1591" s="33"/>
    </row>
    <row r="1592" spans="1:2" x14ac:dyDescent="0.25">
      <c r="A1592" s="32"/>
      <c r="B1592" s="33"/>
    </row>
    <row r="1593" spans="1:2" x14ac:dyDescent="0.25">
      <c r="A1593" s="32"/>
      <c r="B1593" s="33"/>
    </row>
    <row r="1594" spans="1:2" x14ac:dyDescent="0.25">
      <c r="A1594" s="32"/>
      <c r="B1594" s="33"/>
    </row>
    <row r="1595" spans="1:2" x14ac:dyDescent="0.25">
      <c r="A1595" s="32"/>
      <c r="B1595" s="33"/>
    </row>
    <row r="1596" spans="1:2" x14ac:dyDescent="0.25">
      <c r="A1596" s="32"/>
      <c r="B1596" s="33"/>
    </row>
    <row r="1597" spans="1:2" x14ac:dyDescent="0.25">
      <c r="A1597" s="32"/>
      <c r="B1597" s="33"/>
    </row>
    <row r="1598" spans="1:2" x14ac:dyDescent="0.25">
      <c r="A1598" s="32"/>
      <c r="B1598" s="33"/>
    </row>
    <row r="1599" spans="1:2" x14ac:dyDescent="0.25">
      <c r="A1599" s="32"/>
      <c r="B1599" s="33"/>
    </row>
    <row r="1600" spans="1:2" x14ac:dyDescent="0.25">
      <c r="A1600" s="32"/>
      <c r="B1600" s="33"/>
    </row>
    <row r="1601" spans="1:2" x14ac:dyDescent="0.25">
      <c r="A1601" s="32"/>
      <c r="B1601" s="33"/>
    </row>
    <row r="1602" spans="1:2" x14ac:dyDescent="0.25">
      <c r="A1602" s="32"/>
      <c r="B1602" s="33"/>
    </row>
    <row r="1603" spans="1:2" x14ac:dyDescent="0.25">
      <c r="A1603" s="32"/>
      <c r="B1603" s="33"/>
    </row>
    <row r="1604" spans="1:2" x14ac:dyDescent="0.25">
      <c r="A1604" s="32"/>
      <c r="B1604" s="33"/>
    </row>
    <row r="1605" spans="1:2" x14ac:dyDescent="0.25">
      <c r="A1605" s="32"/>
      <c r="B1605" s="33"/>
    </row>
    <row r="1606" spans="1:2" x14ac:dyDescent="0.25">
      <c r="A1606" s="32"/>
      <c r="B1606" s="33"/>
    </row>
    <row r="1607" spans="1:2" x14ac:dyDescent="0.25">
      <c r="A1607" s="32"/>
      <c r="B1607" s="33"/>
    </row>
    <row r="1608" spans="1:2" x14ac:dyDescent="0.25">
      <c r="A1608" s="32"/>
      <c r="B1608" s="33"/>
    </row>
    <row r="1609" spans="1:2" x14ac:dyDescent="0.25">
      <c r="A1609" s="32"/>
      <c r="B1609" s="33"/>
    </row>
    <row r="1610" spans="1:2" x14ac:dyDescent="0.25">
      <c r="A1610" s="32"/>
      <c r="B1610" s="33"/>
    </row>
    <row r="1611" spans="1:2" x14ac:dyDescent="0.25">
      <c r="A1611" s="32"/>
      <c r="B1611" s="33"/>
    </row>
    <row r="1612" spans="1:2" x14ac:dyDescent="0.25">
      <c r="A1612" s="32"/>
      <c r="B1612" s="33"/>
    </row>
    <row r="1613" spans="1:2" x14ac:dyDescent="0.25">
      <c r="A1613" s="32"/>
      <c r="B1613" s="33"/>
    </row>
    <row r="1614" spans="1:2" x14ac:dyDescent="0.25">
      <c r="A1614" s="32"/>
      <c r="B1614" s="33"/>
    </row>
    <row r="1615" spans="1:2" x14ac:dyDescent="0.25">
      <c r="A1615" s="32"/>
      <c r="B1615" s="33"/>
    </row>
    <row r="1616" spans="1:2" x14ac:dyDescent="0.25">
      <c r="A1616" s="32"/>
      <c r="B1616" s="33"/>
    </row>
    <row r="1617" spans="1:2" x14ac:dyDescent="0.25">
      <c r="A1617" s="32"/>
      <c r="B1617" s="33"/>
    </row>
    <row r="1618" spans="1:2" x14ac:dyDescent="0.25">
      <c r="A1618" s="32"/>
      <c r="B1618" s="33"/>
    </row>
    <row r="1619" spans="1:2" x14ac:dyDescent="0.25">
      <c r="A1619" s="32"/>
      <c r="B1619" s="33"/>
    </row>
    <row r="1620" spans="1:2" x14ac:dyDescent="0.25">
      <c r="A1620" s="32"/>
      <c r="B1620" s="33"/>
    </row>
    <row r="1621" spans="1:2" x14ac:dyDescent="0.25">
      <c r="A1621" s="32"/>
      <c r="B1621" s="33"/>
    </row>
    <row r="1622" spans="1:2" x14ac:dyDescent="0.25">
      <c r="A1622" s="32"/>
      <c r="B1622" s="33"/>
    </row>
    <row r="1623" spans="1:2" x14ac:dyDescent="0.25">
      <c r="A1623" s="32"/>
      <c r="B1623" s="33"/>
    </row>
    <row r="1624" spans="1:2" x14ac:dyDescent="0.25">
      <c r="A1624" s="32"/>
      <c r="B1624" s="33"/>
    </row>
    <row r="1625" spans="1:2" x14ac:dyDescent="0.25">
      <c r="A1625" s="32"/>
      <c r="B1625" s="33"/>
    </row>
    <row r="1626" spans="1:2" x14ac:dyDescent="0.25">
      <c r="A1626" s="32"/>
      <c r="B1626" s="33"/>
    </row>
    <row r="1627" spans="1:2" x14ac:dyDescent="0.25">
      <c r="A1627" s="32"/>
      <c r="B1627" s="33"/>
    </row>
    <row r="1628" spans="1:2" x14ac:dyDescent="0.25">
      <c r="A1628" s="32"/>
      <c r="B1628" s="33"/>
    </row>
    <row r="1629" spans="1:2" x14ac:dyDescent="0.25">
      <c r="A1629" s="32"/>
      <c r="B1629" s="33"/>
    </row>
    <row r="1630" spans="1:2" x14ac:dyDescent="0.25">
      <c r="A1630" s="32"/>
      <c r="B1630" s="33"/>
    </row>
    <row r="1631" spans="1:2" x14ac:dyDescent="0.25">
      <c r="A1631" s="32"/>
      <c r="B1631" s="33"/>
    </row>
    <row r="1632" spans="1:2" x14ac:dyDescent="0.25">
      <c r="A1632" s="32"/>
      <c r="B1632" s="33"/>
    </row>
    <row r="1633" spans="1:2" x14ac:dyDescent="0.25">
      <c r="A1633" s="32"/>
      <c r="B1633" s="33"/>
    </row>
    <row r="1634" spans="1:2" x14ac:dyDescent="0.25">
      <c r="A1634" s="32"/>
      <c r="B1634" s="33"/>
    </row>
    <row r="1635" spans="1:2" x14ac:dyDescent="0.25">
      <c r="A1635" s="32"/>
      <c r="B1635" s="33"/>
    </row>
    <row r="1636" spans="1:2" x14ac:dyDescent="0.25">
      <c r="A1636" s="32"/>
      <c r="B1636" s="33"/>
    </row>
    <row r="1637" spans="1:2" x14ac:dyDescent="0.25">
      <c r="A1637" s="32"/>
      <c r="B1637" s="33"/>
    </row>
    <row r="1638" spans="1:2" x14ac:dyDescent="0.25">
      <c r="A1638" s="32"/>
      <c r="B1638" s="33"/>
    </row>
    <row r="1639" spans="1:2" x14ac:dyDescent="0.25">
      <c r="A1639" s="32"/>
      <c r="B1639" s="33"/>
    </row>
    <row r="1640" spans="1:2" x14ac:dyDescent="0.25">
      <c r="A1640" s="32"/>
      <c r="B1640" s="33"/>
    </row>
    <row r="1641" spans="1:2" x14ac:dyDescent="0.25">
      <c r="A1641" s="32"/>
      <c r="B1641" s="33"/>
    </row>
    <row r="1642" spans="1:2" x14ac:dyDescent="0.25">
      <c r="A1642" s="32"/>
      <c r="B1642" s="33"/>
    </row>
    <row r="1643" spans="1:2" x14ac:dyDescent="0.25">
      <c r="A1643" s="32"/>
      <c r="B1643" s="33"/>
    </row>
    <row r="1644" spans="1:2" x14ac:dyDescent="0.25">
      <c r="A1644" s="32"/>
      <c r="B1644" s="33"/>
    </row>
    <row r="1645" spans="1:2" x14ac:dyDescent="0.25">
      <c r="A1645" s="32"/>
      <c r="B1645" s="33"/>
    </row>
    <row r="1646" spans="1:2" x14ac:dyDescent="0.25">
      <c r="A1646" s="32"/>
      <c r="B1646" s="33"/>
    </row>
    <row r="1647" spans="1:2" x14ac:dyDescent="0.25">
      <c r="A1647" s="32"/>
      <c r="B1647" s="33"/>
    </row>
    <row r="1648" spans="1:2" x14ac:dyDescent="0.25">
      <c r="A1648" s="32"/>
      <c r="B1648" s="33"/>
    </row>
    <row r="1649" spans="1:2" x14ac:dyDescent="0.25">
      <c r="A1649" s="32"/>
      <c r="B1649" s="33"/>
    </row>
    <row r="1650" spans="1:2" x14ac:dyDescent="0.25">
      <c r="A1650" s="32"/>
      <c r="B1650" s="33"/>
    </row>
    <row r="1651" spans="1:2" x14ac:dyDescent="0.25">
      <c r="A1651" s="32"/>
      <c r="B1651" s="33"/>
    </row>
    <row r="1652" spans="1:2" x14ac:dyDescent="0.25">
      <c r="A1652" s="32"/>
      <c r="B1652" s="33"/>
    </row>
    <row r="1653" spans="1:2" x14ac:dyDescent="0.25">
      <c r="A1653" s="32"/>
      <c r="B1653" s="33"/>
    </row>
    <row r="1654" spans="1:2" x14ac:dyDescent="0.25">
      <c r="A1654" s="32"/>
      <c r="B1654" s="33"/>
    </row>
    <row r="1655" spans="1:2" x14ac:dyDescent="0.25">
      <c r="A1655" s="32"/>
      <c r="B1655" s="33"/>
    </row>
    <row r="1656" spans="1:2" x14ac:dyDescent="0.25">
      <c r="A1656" s="32"/>
      <c r="B1656" s="33"/>
    </row>
    <row r="1657" spans="1:2" x14ac:dyDescent="0.25">
      <c r="A1657" s="32"/>
      <c r="B1657" s="33"/>
    </row>
    <row r="1658" spans="1:2" x14ac:dyDescent="0.25">
      <c r="A1658" s="32"/>
      <c r="B1658" s="33"/>
    </row>
    <row r="1659" spans="1:2" x14ac:dyDescent="0.25">
      <c r="A1659" s="32"/>
      <c r="B1659" s="33"/>
    </row>
    <row r="1660" spans="1:2" x14ac:dyDescent="0.25">
      <c r="A1660" s="32"/>
      <c r="B1660" s="33"/>
    </row>
    <row r="1661" spans="1:2" x14ac:dyDescent="0.25">
      <c r="A1661" s="32"/>
      <c r="B1661" s="33"/>
    </row>
    <row r="1662" spans="1:2" x14ac:dyDescent="0.25">
      <c r="A1662" s="32"/>
      <c r="B1662" s="33"/>
    </row>
    <row r="1663" spans="1:2" x14ac:dyDescent="0.25">
      <c r="A1663" s="32"/>
      <c r="B1663" s="33"/>
    </row>
    <row r="1664" spans="1:2" x14ac:dyDescent="0.25">
      <c r="A1664" s="32"/>
      <c r="B1664" s="33"/>
    </row>
    <row r="1665" spans="1:2" x14ac:dyDescent="0.25">
      <c r="A1665" s="32"/>
      <c r="B1665" s="33"/>
    </row>
    <row r="1666" spans="1:2" x14ac:dyDescent="0.25">
      <c r="A1666" s="32"/>
      <c r="B1666" s="33"/>
    </row>
    <row r="1667" spans="1:2" x14ac:dyDescent="0.25">
      <c r="A1667" s="32"/>
      <c r="B1667" s="33"/>
    </row>
    <row r="1668" spans="1:2" x14ac:dyDescent="0.25">
      <c r="A1668" s="32"/>
      <c r="B1668" s="33"/>
    </row>
    <row r="1669" spans="1:2" x14ac:dyDescent="0.25">
      <c r="A1669" s="32"/>
      <c r="B1669" s="33"/>
    </row>
    <row r="1670" spans="1:2" x14ac:dyDescent="0.25">
      <c r="A1670" s="32"/>
      <c r="B1670" s="33"/>
    </row>
    <row r="1671" spans="1:2" x14ac:dyDescent="0.25">
      <c r="A1671" s="32"/>
      <c r="B1671" s="33"/>
    </row>
    <row r="1672" spans="1:2" x14ac:dyDescent="0.25">
      <c r="A1672" s="32"/>
      <c r="B1672" s="33"/>
    </row>
    <row r="1673" spans="1:2" x14ac:dyDescent="0.25">
      <c r="A1673" s="32"/>
      <c r="B1673" s="33"/>
    </row>
    <row r="1674" spans="1:2" x14ac:dyDescent="0.25">
      <c r="A1674" s="32"/>
      <c r="B1674" s="33"/>
    </row>
    <row r="1675" spans="1:2" x14ac:dyDescent="0.25">
      <c r="A1675" s="32"/>
      <c r="B1675" s="33"/>
    </row>
    <row r="1676" spans="1:2" x14ac:dyDescent="0.25">
      <c r="A1676" s="32"/>
      <c r="B1676" s="33"/>
    </row>
    <row r="1677" spans="1:2" x14ac:dyDescent="0.25">
      <c r="A1677" s="32"/>
      <c r="B1677" s="33"/>
    </row>
    <row r="1678" spans="1:2" x14ac:dyDescent="0.25">
      <c r="A1678" s="32"/>
      <c r="B1678" s="33"/>
    </row>
    <row r="1679" spans="1:2" x14ac:dyDescent="0.25">
      <c r="A1679" s="32"/>
      <c r="B1679" s="33"/>
    </row>
    <row r="1680" spans="1:2" x14ac:dyDescent="0.25">
      <c r="A1680" s="32"/>
      <c r="B1680" s="33"/>
    </row>
    <row r="1681" spans="1:2" x14ac:dyDescent="0.25">
      <c r="A1681" s="32"/>
      <c r="B1681" s="33"/>
    </row>
    <row r="1682" spans="1:2" x14ac:dyDescent="0.25">
      <c r="A1682" s="32"/>
      <c r="B1682" s="33"/>
    </row>
    <row r="1683" spans="1:2" x14ac:dyDescent="0.25">
      <c r="A1683" s="32"/>
      <c r="B1683" s="33"/>
    </row>
    <row r="1684" spans="1:2" x14ac:dyDescent="0.25">
      <c r="A1684" s="32"/>
      <c r="B1684" s="33"/>
    </row>
    <row r="1685" spans="1:2" x14ac:dyDescent="0.25">
      <c r="A1685" s="32"/>
      <c r="B1685" s="33"/>
    </row>
    <row r="1686" spans="1:2" x14ac:dyDescent="0.25">
      <c r="A1686" s="32"/>
      <c r="B1686" s="33"/>
    </row>
    <row r="1687" spans="1:2" x14ac:dyDescent="0.25">
      <c r="A1687" s="32"/>
      <c r="B1687" s="33"/>
    </row>
    <row r="1688" spans="1:2" x14ac:dyDescent="0.25">
      <c r="A1688" s="32"/>
      <c r="B1688" s="33"/>
    </row>
    <row r="1689" spans="1:2" x14ac:dyDescent="0.25">
      <c r="A1689" s="32"/>
      <c r="B1689" s="33"/>
    </row>
    <row r="1690" spans="1:2" x14ac:dyDescent="0.25">
      <c r="A1690" s="32"/>
      <c r="B1690" s="33"/>
    </row>
    <row r="1691" spans="1:2" x14ac:dyDescent="0.25">
      <c r="A1691" s="32"/>
      <c r="B1691" s="33"/>
    </row>
    <row r="1692" spans="1:2" x14ac:dyDescent="0.25">
      <c r="A1692" s="32"/>
      <c r="B1692" s="33"/>
    </row>
    <row r="1693" spans="1:2" x14ac:dyDescent="0.25">
      <c r="A1693" s="32"/>
      <c r="B1693" s="33"/>
    </row>
    <row r="1694" spans="1:2" x14ac:dyDescent="0.25">
      <c r="A1694" s="32"/>
      <c r="B1694" s="33"/>
    </row>
    <row r="1695" spans="1:2" x14ac:dyDescent="0.25">
      <c r="A1695" s="32"/>
      <c r="B1695" s="33"/>
    </row>
    <row r="1696" spans="1:2" x14ac:dyDescent="0.25">
      <c r="A1696" s="32"/>
      <c r="B1696" s="33"/>
    </row>
    <row r="1697" spans="1:2" x14ac:dyDescent="0.25">
      <c r="A1697" s="32"/>
      <c r="B1697" s="33"/>
    </row>
    <row r="1698" spans="1:2" x14ac:dyDescent="0.25">
      <c r="A1698" s="32"/>
      <c r="B1698" s="33"/>
    </row>
    <row r="1699" spans="1:2" x14ac:dyDescent="0.25">
      <c r="A1699" s="32"/>
      <c r="B1699" s="33"/>
    </row>
    <row r="1700" spans="1:2" x14ac:dyDescent="0.25">
      <c r="A1700" s="32"/>
      <c r="B1700" s="33"/>
    </row>
    <row r="1701" spans="1:2" x14ac:dyDescent="0.25">
      <c r="A1701" s="32"/>
      <c r="B1701" s="33"/>
    </row>
    <row r="1702" spans="1:2" x14ac:dyDescent="0.25">
      <c r="A1702" s="32"/>
      <c r="B1702" s="33"/>
    </row>
    <row r="1703" spans="1:2" x14ac:dyDescent="0.25">
      <c r="A1703" s="32"/>
      <c r="B1703" s="33"/>
    </row>
    <row r="1704" spans="1:2" x14ac:dyDescent="0.25">
      <c r="A1704" s="32"/>
      <c r="B1704" s="33"/>
    </row>
    <row r="1705" spans="1:2" x14ac:dyDescent="0.25">
      <c r="A1705" s="32"/>
      <c r="B1705" s="33"/>
    </row>
    <row r="1706" spans="1:2" x14ac:dyDescent="0.25">
      <c r="A1706" s="32"/>
      <c r="B1706" s="33"/>
    </row>
    <row r="1707" spans="1:2" x14ac:dyDescent="0.25">
      <c r="A1707" s="32"/>
      <c r="B1707" s="33"/>
    </row>
    <row r="1708" spans="1:2" x14ac:dyDescent="0.25">
      <c r="A1708" s="32"/>
      <c r="B1708" s="33"/>
    </row>
    <row r="1709" spans="1:2" x14ac:dyDescent="0.25">
      <c r="A1709" s="32"/>
      <c r="B1709" s="33"/>
    </row>
    <row r="1710" spans="1:2" x14ac:dyDescent="0.25">
      <c r="A1710" s="32"/>
      <c r="B1710" s="33"/>
    </row>
    <row r="1711" spans="1:2" x14ac:dyDescent="0.25">
      <c r="A1711" s="32"/>
      <c r="B1711" s="33"/>
    </row>
    <row r="1712" spans="1:2" x14ac:dyDescent="0.25">
      <c r="A1712" s="32"/>
      <c r="B1712" s="33"/>
    </row>
    <row r="1713" spans="1:2" x14ac:dyDescent="0.25">
      <c r="A1713" s="32"/>
      <c r="B1713" s="33"/>
    </row>
    <row r="1714" spans="1:2" x14ac:dyDescent="0.25">
      <c r="A1714" s="32"/>
      <c r="B1714" s="33"/>
    </row>
    <row r="1715" spans="1:2" x14ac:dyDescent="0.25">
      <c r="A1715" s="32"/>
      <c r="B1715" s="33"/>
    </row>
    <row r="1716" spans="1:2" x14ac:dyDescent="0.25">
      <c r="A1716" s="32"/>
      <c r="B1716" s="33"/>
    </row>
    <row r="1717" spans="1:2" x14ac:dyDescent="0.25">
      <c r="A1717" s="32"/>
      <c r="B1717" s="33"/>
    </row>
    <row r="1718" spans="1:2" x14ac:dyDescent="0.25">
      <c r="A1718" s="32"/>
      <c r="B1718" s="33"/>
    </row>
    <row r="1719" spans="1:2" x14ac:dyDescent="0.25">
      <c r="A1719" s="32"/>
      <c r="B1719" s="33"/>
    </row>
    <row r="1720" spans="1:2" x14ac:dyDescent="0.25">
      <c r="A1720" s="32"/>
      <c r="B1720" s="33"/>
    </row>
    <row r="1721" spans="1:2" x14ac:dyDescent="0.25">
      <c r="A1721" s="32"/>
      <c r="B1721" s="33"/>
    </row>
    <row r="1722" spans="1:2" x14ac:dyDescent="0.25">
      <c r="A1722" s="32"/>
      <c r="B1722" s="33"/>
    </row>
    <row r="1723" spans="1:2" x14ac:dyDescent="0.25">
      <c r="A1723" s="32"/>
      <c r="B1723" s="33"/>
    </row>
    <row r="1724" spans="1:2" x14ac:dyDescent="0.25">
      <c r="A1724" s="32"/>
      <c r="B1724" s="33"/>
    </row>
    <row r="1725" spans="1:2" x14ac:dyDescent="0.25">
      <c r="A1725" s="32"/>
      <c r="B1725" s="33"/>
    </row>
    <row r="1726" spans="1:2" x14ac:dyDescent="0.25">
      <c r="A1726" s="32"/>
      <c r="B1726" s="33"/>
    </row>
    <row r="1727" spans="1:2" x14ac:dyDescent="0.25">
      <c r="A1727" s="32"/>
      <c r="B1727" s="33"/>
    </row>
    <row r="1728" spans="1:2" x14ac:dyDescent="0.25">
      <c r="A1728" s="32"/>
      <c r="B1728" s="33"/>
    </row>
    <row r="1729" spans="1:2" x14ac:dyDescent="0.25">
      <c r="A1729" s="32"/>
      <c r="B1729" s="33"/>
    </row>
    <row r="1730" spans="1:2" x14ac:dyDescent="0.25">
      <c r="A1730" s="32"/>
      <c r="B1730" s="33"/>
    </row>
    <row r="1731" spans="1:2" x14ac:dyDescent="0.25">
      <c r="A1731" s="32"/>
      <c r="B1731" s="33"/>
    </row>
    <row r="1732" spans="1:2" x14ac:dyDescent="0.25">
      <c r="A1732" s="32"/>
      <c r="B1732" s="33"/>
    </row>
    <row r="1733" spans="1:2" x14ac:dyDescent="0.25">
      <c r="A1733" s="32"/>
      <c r="B1733" s="33"/>
    </row>
    <row r="1734" spans="1:2" x14ac:dyDescent="0.25">
      <c r="A1734" s="32"/>
      <c r="B1734" s="33"/>
    </row>
    <row r="1735" spans="1:2" x14ac:dyDescent="0.25">
      <c r="A1735" s="32"/>
      <c r="B1735" s="33"/>
    </row>
    <row r="1736" spans="1:2" x14ac:dyDescent="0.25">
      <c r="A1736" s="32"/>
      <c r="B1736" s="33"/>
    </row>
    <row r="1737" spans="1:2" x14ac:dyDescent="0.25">
      <c r="A1737" s="32"/>
      <c r="B1737" s="33"/>
    </row>
    <row r="1738" spans="1:2" x14ac:dyDescent="0.25">
      <c r="A1738" s="32"/>
      <c r="B1738" s="33"/>
    </row>
    <row r="1739" spans="1:2" x14ac:dyDescent="0.25">
      <c r="A1739" s="32"/>
      <c r="B1739" s="33"/>
    </row>
    <row r="1740" spans="1:2" x14ac:dyDescent="0.25">
      <c r="A1740" s="32"/>
      <c r="B1740" s="33"/>
    </row>
    <row r="1741" spans="1:2" x14ac:dyDescent="0.25">
      <c r="A1741" s="32"/>
      <c r="B1741" s="33"/>
    </row>
    <row r="1742" spans="1:2" x14ac:dyDescent="0.25">
      <c r="A1742" s="32"/>
      <c r="B1742" s="33"/>
    </row>
    <row r="1743" spans="1:2" x14ac:dyDescent="0.25">
      <c r="A1743" s="32"/>
      <c r="B1743" s="33"/>
    </row>
    <row r="1744" spans="1:2" x14ac:dyDescent="0.25">
      <c r="A1744" s="32"/>
      <c r="B1744" s="33"/>
    </row>
    <row r="1745" spans="1:2" x14ac:dyDescent="0.25">
      <c r="A1745" s="32"/>
      <c r="B1745" s="33"/>
    </row>
    <row r="1746" spans="1:2" x14ac:dyDescent="0.25">
      <c r="A1746" s="32"/>
      <c r="B1746" s="33"/>
    </row>
    <row r="1747" spans="1:2" x14ac:dyDescent="0.25">
      <c r="A1747" s="32"/>
      <c r="B1747" s="33"/>
    </row>
    <row r="1748" spans="1:2" x14ac:dyDescent="0.25">
      <c r="A1748" s="32"/>
      <c r="B1748" s="33"/>
    </row>
    <row r="1749" spans="1:2" x14ac:dyDescent="0.25">
      <c r="A1749" s="32"/>
      <c r="B1749" s="33"/>
    </row>
    <row r="1750" spans="1:2" x14ac:dyDescent="0.25">
      <c r="A1750" s="32"/>
      <c r="B1750" s="33"/>
    </row>
    <row r="1751" spans="1:2" x14ac:dyDescent="0.25">
      <c r="A1751" s="32"/>
      <c r="B1751" s="33"/>
    </row>
    <row r="1752" spans="1:2" x14ac:dyDescent="0.25">
      <c r="A1752" s="32"/>
      <c r="B1752" s="33"/>
    </row>
    <row r="1753" spans="1:2" x14ac:dyDescent="0.25">
      <c r="A1753" s="32"/>
      <c r="B1753" s="33"/>
    </row>
    <row r="1754" spans="1:2" x14ac:dyDescent="0.25">
      <c r="A1754" s="32"/>
      <c r="B1754" s="33"/>
    </row>
    <row r="1755" spans="1:2" x14ac:dyDescent="0.25">
      <c r="A1755" s="32"/>
      <c r="B1755" s="33"/>
    </row>
    <row r="1756" spans="1:2" x14ac:dyDescent="0.25">
      <c r="A1756" s="32"/>
      <c r="B1756" s="33"/>
    </row>
    <row r="1757" spans="1:2" x14ac:dyDescent="0.25">
      <c r="A1757" s="32"/>
      <c r="B1757" s="33"/>
    </row>
    <row r="1758" spans="1:2" x14ac:dyDescent="0.25">
      <c r="A1758" s="32"/>
      <c r="B1758" s="33"/>
    </row>
    <row r="1759" spans="1:2" x14ac:dyDescent="0.25">
      <c r="A1759" s="32"/>
      <c r="B1759" s="33"/>
    </row>
    <row r="1760" spans="1:2" x14ac:dyDescent="0.25">
      <c r="A1760" s="32"/>
      <c r="B1760" s="33"/>
    </row>
    <row r="1761" spans="1:2" x14ac:dyDescent="0.25">
      <c r="A1761" s="32"/>
      <c r="B1761" s="33"/>
    </row>
    <row r="1762" spans="1:2" x14ac:dyDescent="0.25">
      <c r="A1762" s="32"/>
      <c r="B1762" s="33"/>
    </row>
    <row r="1763" spans="1:2" x14ac:dyDescent="0.25">
      <c r="A1763" s="32"/>
      <c r="B1763" s="33"/>
    </row>
    <row r="1764" spans="1:2" x14ac:dyDescent="0.25">
      <c r="A1764" s="32"/>
      <c r="B1764" s="33"/>
    </row>
    <row r="1765" spans="1:2" x14ac:dyDescent="0.25">
      <c r="A1765" s="32"/>
      <c r="B1765" s="33"/>
    </row>
    <row r="1766" spans="1:2" x14ac:dyDescent="0.25">
      <c r="A1766" s="32"/>
      <c r="B1766" s="33"/>
    </row>
    <row r="1767" spans="1:2" x14ac:dyDescent="0.25">
      <c r="A1767" s="32"/>
      <c r="B1767" s="33"/>
    </row>
    <row r="1768" spans="1:2" x14ac:dyDescent="0.25">
      <c r="A1768" s="32"/>
      <c r="B1768" s="33"/>
    </row>
    <row r="1769" spans="1:2" x14ac:dyDescent="0.25">
      <c r="A1769" s="32"/>
      <c r="B1769" s="33"/>
    </row>
    <row r="1770" spans="1:2" x14ac:dyDescent="0.25">
      <c r="A1770" s="32"/>
      <c r="B1770" s="33"/>
    </row>
    <row r="1771" spans="1:2" x14ac:dyDescent="0.25">
      <c r="A1771" s="32"/>
      <c r="B1771" s="33"/>
    </row>
    <row r="1772" spans="1:2" x14ac:dyDescent="0.25">
      <c r="A1772" s="32"/>
      <c r="B1772" s="33"/>
    </row>
    <row r="1773" spans="1:2" x14ac:dyDescent="0.25">
      <c r="A1773" s="32"/>
      <c r="B1773" s="33"/>
    </row>
    <row r="1774" spans="1:2" x14ac:dyDescent="0.25">
      <c r="A1774" s="32"/>
      <c r="B1774" s="33"/>
    </row>
    <row r="1775" spans="1:2" x14ac:dyDescent="0.25">
      <c r="A1775" s="32"/>
      <c r="B1775" s="33"/>
    </row>
    <row r="1776" spans="1:2" x14ac:dyDescent="0.25">
      <c r="A1776" s="32"/>
      <c r="B1776" s="33"/>
    </row>
    <row r="1777" spans="1:2" x14ac:dyDescent="0.25">
      <c r="A1777" s="32"/>
      <c r="B1777" s="33"/>
    </row>
    <row r="1778" spans="1:2" x14ac:dyDescent="0.25">
      <c r="A1778" s="32"/>
      <c r="B1778" s="33"/>
    </row>
    <row r="1779" spans="1:2" x14ac:dyDescent="0.25">
      <c r="A1779" s="32"/>
      <c r="B1779" s="33"/>
    </row>
    <row r="1780" spans="1:2" x14ac:dyDescent="0.25">
      <c r="A1780" s="32"/>
      <c r="B1780" s="33"/>
    </row>
    <row r="1781" spans="1:2" x14ac:dyDescent="0.25">
      <c r="A1781" s="32"/>
      <c r="B1781" s="33"/>
    </row>
    <row r="1782" spans="1:2" x14ac:dyDescent="0.25">
      <c r="A1782" s="32"/>
      <c r="B1782" s="33"/>
    </row>
    <row r="1783" spans="1:2" x14ac:dyDescent="0.25">
      <c r="A1783" s="32"/>
      <c r="B1783" s="33"/>
    </row>
    <row r="1784" spans="1:2" x14ac:dyDescent="0.25">
      <c r="A1784" s="32"/>
      <c r="B1784" s="33"/>
    </row>
    <row r="1785" spans="1:2" x14ac:dyDescent="0.25">
      <c r="A1785" s="32"/>
      <c r="B1785" s="33"/>
    </row>
    <row r="1786" spans="1:2" x14ac:dyDescent="0.25">
      <c r="A1786" s="32"/>
      <c r="B1786" s="33"/>
    </row>
    <row r="1787" spans="1:2" x14ac:dyDescent="0.25">
      <c r="A1787" s="32"/>
      <c r="B1787" s="33"/>
    </row>
    <row r="1788" spans="1:2" x14ac:dyDescent="0.25">
      <c r="A1788" s="32"/>
      <c r="B1788" s="33"/>
    </row>
    <row r="1789" spans="1:2" x14ac:dyDescent="0.25">
      <c r="A1789" s="32"/>
      <c r="B1789" s="33"/>
    </row>
    <row r="1790" spans="1:2" x14ac:dyDescent="0.25">
      <c r="A1790" s="32"/>
      <c r="B1790" s="33"/>
    </row>
    <row r="1791" spans="1:2" x14ac:dyDescent="0.25">
      <c r="A1791" s="32"/>
      <c r="B1791" s="33"/>
    </row>
    <row r="1792" spans="1:2" x14ac:dyDescent="0.25">
      <c r="A1792" s="32"/>
      <c r="B1792" s="33"/>
    </row>
    <row r="1793" spans="1:2" x14ac:dyDescent="0.25">
      <c r="A1793" s="32"/>
      <c r="B1793" s="33"/>
    </row>
    <row r="1794" spans="1:2" x14ac:dyDescent="0.25">
      <c r="A1794" s="32"/>
      <c r="B1794" s="33"/>
    </row>
    <row r="1795" spans="1:2" x14ac:dyDescent="0.25">
      <c r="A1795" s="32"/>
      <c r="B1795" s="33"/>
    </row>
    <row r="1796" spans="1:2" x14ac:dyDescent="0.25">
      <c r="A1796" s="32"/>
      <c r="B1796" s="33"/>
    </row>
    <row r="1797" spans="1:2" x14ac:dyDescent="0.25">
      <c r="A1797" s="32"/>
      <c r="B1797" s="33"/>
    </row>
    <row r="1798" spans="1:2" x14ac:dyDescent="0.25">
      <c r="A1798" s="32"/>
      <c r="B1798" s="33"/>
    </row>
    <row r="1799" spans="1:2" x14ac:dyDescent="0.25">
      <c r="A1799" s="32"/>
      <c r="B1799" s="33"/>
    </row>
    <row r="1800" spans="1:2" x14ac:dyDescent="0.25">
      <c r="A1800" s="32"/>
      <c r="B1800" s="33"/>
    </row>
    <row r="1801" spans="1:2" x14ac:dyDescent="0.25">
      <c r="A1801" s="32"/>
      <c r="B1801" s="33"/>
    </row>
    <row r="1802" spans="1:2" x14ac:dyDescent="0.25">
      <c r="A1802" s="32"/>
      <c r="B1802" s="33"/>
    </row>
    <row r="1803" spans="1:2" x14ac:dyDescent="0.25">
      <c r="A1803" s="32"/>
      <c r="B1803" s="33"/>
    </row>
    <row r="1804" spans="1:2" x14ac:dyDescent="0.25">
      <c r="A1804" s="32"/>
      <c r="B1804" s="33"/>
    </row>
    <row r="1805" spans="1:2" x14ac:dyDescent="0.25">
      <c r="A1805" s="32"/>
      <c r="B1805" s="33"/>
    </row>
    <row r="1806" spans="1:2" x14ac:dyDescent="0.25">
      <c r="A1806" s="32"/>
      <c r="B1806" s="33"/>
    </row>
    <row r="1807" spans="1:2" x14ac:dyDescent="0.25">
      <c r="A1807" s="32"/>
      <c r="B1807" s="33"/>
    </row>
    <row r="1808" spans="1:2" x14ac:dyDescent="0.25">
      <c r="A1808" s="32"/>
      <c r="B1808" s="33"/>
    </row>
    <row r="1809" spans="1:2" x14ac:dyDescent="0.25">
      <c r="A1809" s="32"/>
      <c r="B1809" s="33"/>
    </row>
    <row r="1810" spans="1:2" x14ac:dyDescent="0.25">
      <c r="A1810" s="32"/>
      <c r="B1810" s="33"/>
    </row>
    <row r="1811" spans="1:2" x14ac:dyDescent="0.25">
      <c r="A1811" s="32"/>
      <c r="B1811" s="33"/>
    </row>
    <row r="1812" spans="1:2" x14ac:dyDescent="0.25">
      <c r="A1812" s="32"/>
      <c r="B1812" s="33"/>
    </row>
    <row r="1813" spans="1:2" x14ac:dyDescent="0.25">
      <c r="A1813" s="32"/>
      <c r="B1813" s="33"/>
    </row>
    <row r="1814" spans="1:2" x14ac:dyDescent="0.25">
      <c r="A1814" s="32"/>
      <c r="B1814" s="33"/>
    </row>
    <row r="1815" spans="1:2" x14ac:dyDescent="0.25">
      <c r="A1815" s="32"/>
      <c r="B1815" s="33"/>
    </row>
    <row r="1816" spans="1:2" x14ac:dyDescent="0.25">
      <c r="A1816" s="32"/>
      <c r="B1816" s="33"/>
    </row>
    <row r="1817" spans="1:2" x14ac:dyDescent="0.25">
      <c r="A1817" s="32"/>
      <c r="B1817" s="33"/>
    </row>
    <row r="1818" spans="1:2" x14ac:dyDescent="0.25">
      <c r="A1818" s="32"/>
      <c r="B1818" s="33"/>
    </row>
    <row r="1819" spans="1:2" x14ac:dyDescent="0.25">
      <c r="A1819" s="32"/>
      <c r="B1819" s="33"/>
    </row>
    <row r="1820" spans="1:2" x14ac:dyDescent="0.25">
      <c r="A1820" s="32"/>
      <c r="B1820" s="33"/>
    </row>
    <row r="1821" spans="1:2" x14ac:dyDescent="0.25">
      <c r="A1821" s="32"/>
      <c r="B1821" s="33"/>
    </row>
    <row r="1822" spans="1:2" x14ac:dyDescent="0.25">
      <c r="A1822" s="32"/>
      <c r="B1822" s="33"/>
    </row>
    <row r="1823" spans="1:2" x14ac:dyDescent="0.25">
      <c r="A1823" s="32"/>
      <c r="B1823" s="33"/>
    </row>
    <row r="1824" spans="1:2" x14ac:dyDescent="0.25">
      <c r="A1824" s="32"/>
      <c r="B1824" s="33"/>
    </row>
    <row r="1825" spans="1:2" x14ac:dyDescent="0.25">
      <c r="A1825" s="32"/>
      <c r="B1825" s="33"/>
    </row>
    <row r="1826" spans="1:2" x14ac:dyDescent="0.25">
      <c r="A1826" s="32"/>
      <c r="B1826" s="33"/>
    </row>
    <row r="1827" spans="1:2" x14ac:dyDescent="0.25">
      <c r="A1827" s="32"/>
      <c r="B1827" s="33"/>
    </row>
    <row r="1828" spans="1:2" x14ac:dyDescent="0.25">
      <c r="A1828" s="32"/>
      <c r="B1828" s="33"/>
    </row>
    <row r="1829" spans="1:2" x14ac:dyDescent="0.25">
      <c r="A1829" s="32"/>
      <c r="B1829" s="33"/>
    </row>
    <row r="1830" spans="1:2" x14ac:dyDescent="0.25">
      <c r="A1830" s="32"/>
      <c r="B1830" s="33"/>
    </row>
    <row r="1831" spans="1:2" x14ac:dyDescent="0.25">
      <c r="A1831" s="32"/>
      <c r="B1831" s="33"/>
    </row>
    <row r="1832" spans="1:2" x14ac:dyDescent="0.25">
      <c r="A1832" s="32"/>
      <c r="B1832" s="33"/>
    </row>
    <row r="1833" spans="1:2" x14ac:dyDescent="0.25">
      <c r="A1833" s="32"/>
      <c r="B1833" s="33"/>
    </row>
    <row r="1834" spans="1:2" x14ac:dyDescent="0.25">
      <c r="A1834" s="32"/>
      <c r="B1834" s="33"/>
    </row>
    <row r="1835" spans="1:2" x14ac:dyDescent="0.25">
      <c r="A1835" s="32"/>
      <c r="B1835" s="33"/>
    </row>
    <row r="1836" spans="1:2" x14ac:dyDescent="0.25">
      <c r="A1836" s="32"/>
      <c r="B1836" s="33"/>
    </row>
    <row r="1837" spans="1:2" x14ac:dyDescent="0.25">
      <c r="A1837" s="32"/>
      <c r="B1837" s="33"/>
    </row>
    <row r="1838" spans="1:2" x14ac:dyDescent="0.25">
      <c r="A1838" s="32"/>
      <c r="B1838" s="33"/>
    </row>
    <row r="1839" spans="1:2" x14ac:dyDescent="0.25">
      <c r="A1839" s="32"/>
      <c r="B1839" s="33"/>
    </row>
    <row r="1840" spans="1:2" x14ac:dyDescent="0.25">
      <c r="A1840" s="32"/>
      <c r="B1840" s="33"/>
    </row>
    <row r="1841" spans="1:2" x14ac:dyDescent="0.25">
      <c r="A1841" s="32"/>
      <c r="B1841" s="33"/>
    </row>
    <row r="1842" spans="1:2" x14ac:dyDescent="0.25">
      <c r="A1842" s="32"/>
      <c r="B1842" s="33"/>
    </row>
    <row r="1843" spans="1:2" x14ac:dyDescent="0.25">
      <c r="A1843" s="32"/>
      <c r="B1843" s="33"/>
    </row>
    <row r="1844" spans="1:2" x14ac:dyDescent="0.25">
      <c r="A1844" s="32"/>
      <c r="B1844" s="33"/>
    </row>
    <row r="1845" spans="1:2" x14ac:dyDescent="0.25">
      <c r="A1845" s="32"/>
      <c r="B1845" s="33"/>
    </row>
    <row r="1846" spans="1:2" x14ac:dyDescent="0.25">
      <c r="A1846" s="32"/>
      <c r="B1846" s="33"/>
    </row>
    <row r="1847" spans="1:2" x14ac:dyDescent="0.25">
      <c r="A1847" s="32"/>
      <c r="B1847" s="33"/>
    </row>
    <row r="1848" spans="1:2" x14ac:dyDescent="0.25">
      <c r="A1848" s="32"/>
      <c r="B1848" s="33"/>
    </row>
    <row r="1849" spans="1:2" x14ac:dyDescent="0.25">
      <c r="A1849" s="32"/>
      <c r="B1849" s="33"/>
    </row>
    <row r="1850" spans="1:2" x14ac:dyDescent="0.25">
      <c r="A1850" s="32"/>
      <c r="B1850" s="33"/>
    </row>
    <row r="1851" spans="1:2" x14ac:dyDescent="0.25">
      <c r="A1851" s="32"/>
      <c r="B1851" s="33"/>
    </row>
    <row r="1852" spans="1:2" x14ac:dyDescent="0.25">
      <c r="A1852" s="32"/>
      <c r="B1852" s="33"/>
    </row>
    <row r="1853" spans="1:2" x14ac:dyDescent="0.25">
      <c r="A1853" s="32"/>
      <c r="B1853" s="33"/>
    </row>
    <row r="1854" spans="1:2" x14ac:dyDescent="0.25">
      <c r="A1854" s="32"/>
      <c r="B1854" s="33"/>
    </row>
    <row r="1855" spans="1:2" x14ac:dyDescent="0.25">
      <c r="A1855" s="32"/>
      <c r="B1855" s="33"/>
    </row>
    <row r="1856" spans="1:2" x14ac:dyDescent="0.25">
      <c r="A1856" s="32"/>
      <c r="B1856" s="33"/>
    </row>
    <row r="1857" spans="1:2" x14ac:dyDescent="0.25">
      <c r="A1857" s="32"/>
      <c r="B1857" s="33"/>
    </row>
    <row r="1858" spans="1:2" x14ac:dyDescent="0.25">
      <c r="A1858" s="32"/>
      <c r="B1858" s="33"/>
    </row>
    <row r="1859" spans="1:2" x14ac:dyDescent="0.25">
      <c r="A1859" s="32"/>
      <c r="B1859" s="33"/>
    </row>
    <row r="1860" spans="1:2" x14ac:dyDescent="0.25">
      <c r="A1860" s="32"/>
      <c r="B1860" s="33"/>
    </row>
    <row r="1861" spans="1:2" x14ac:dyDescent="0.25">
      <c r="A1861" s="32"/>
      <c r="B1861" s="33"/>
    </row>
    <row r="1862" spans="1:2" x14ac:dyDescent="0.25">
      <c r="A1862" s="32"/>
      <c r="B1862" s="33"/>
    </row>
    <row r="1863" spans="1:2" x14ac:dyDescent="0.25">
      <c r="A1863" s="32"/>
      <c r="B1863" s="33"/>
    </row>
    <row r="1864" spans="1:2" x14ac:dyDescent="0.25">
      <c r="A1864" s="32"/>
      <c r="B1864" s="33"/>
    </row>
    <row r="1865" spans="1:2" x14ac:dyDescent="0.25">
      <c r="A1865" s="32"/>
      <c r="B1865" s="33"/>
    </row>
    <row r="1866" spans="1:2" x14ac:dyDescent="0.25">
      <c r="A1866" s="32"/>
      <c r="B1866" s="33"/>
    </row>
    <row r="1867" spans="1:2" x14ac:dyDescent="0.25">
      <c r="A1867" s="32"/>
      <c r="B1867" s="33"/>
    </row>
    <row r="1868" spans="1:2" x14ac:dyDescent="0.25">
      <c r="A1868" s="32"/>
      <c r="B1868" s="33"/>
    </row>
    <row r="1869" spans="1:2" x14ac:dyDescent="0.25">
      <c r="A1869" s="32"/>
      <c r="B1869" s="33"/>
    </row>
    <row r="1870" spans="1:2" x14ac:dyDescent="0.25">
      <c r="A1870" s="32"/>
      <c r="B1870" s="33"/>
    </row>
    <row r="1871" spans="1:2" x14ac:dyDescent="0.25">
      <c r="A1871" s="32"/>
      <c r="B1871" s="33"/>
    </row>
    <row r="1872" spans="1:2" x14ac:dyDescent="0.25">
      <c r="A1872" s="32"/>
      <c r="B1872" s="33"/>
    </row>
    <row r="1873" spans="1:2" x14ac:dyDescent="0.25">
      <c r="A1873" s="32"/>
      <c r="B1873" s="33"/>
    </row>
    <row r="1874" spans="1:2" x14ac:dyDescent="0.25">
      <c r="A1874" s="32"/>
      <c r="B1874" s="33"/>
    </row>
    <row r="1875" spans="1:2" x14ac:dyDescent="0.25">
      <c r="A1875" s="32"/>
      <c r="B1875" s="33"/>
    </row>
    <row r="1876" spans="1:2" x14ac:dyDescent="0.25">
      <c r="A1876" s="32"/>
      <c r="B1876" s="33"/>
    </row>
    <row r="1877" spans="1:2" x14ac:dyDescent="0.25">
      <c r="A1877" s="32"/>
      <c r="B1877" s="33"/>
    </row>
    <row r="1878" spans="1:2" x14ac:dyDescent="0.25">
      <c r="A1878" s="32"/>
      <c r="B1878" s="33"/>
    </row>
    <row r="1879" spans="1:2" x14ac:dyDescent="0.25">
      <c r="A1879" s="32"/>
      <c r="B1879" s="33"/>
    </row>
    <row r="1880" spans="1:2" x14ac:dyDescent="0.25">
      <c r="A1880" s="32"/>
      <c r="B1880" s="33"/>
    </row>
    <row r="1881" spans="1:2" x14ac:dyDescent="0.25">
      <c r="A1881" s="32"/>
      <c r="B1881" s="33"/>
    </row>
    <row r="1882" spans="1:2" x14ac:dyDescent="0.25">
      <c r="A1882" s="32"/>
      <c r="B1882" s="33"/>
    </row>
    <row r="1883" spans="1:2" x14ac:dyDescent="0.25">
      <c r="A1883" s="32"/>
      <c r="B1883" s="33"/>
    </row>
    <row r="1884" spans="1:2" x14ac:dyDescent="0.25">
      <c r="A1884" s="32"/>
      <c r="B1884" s="33"/>
    </row>
    <row r="1885" spans="1:2" x14ac:dyDescent="0.25">
      <c r="A1885" s="32"/>
      <c r="B1885" s="33"/>
    </row>
    <row r="1886" spans="1:2" x14ac:dyDescent="0.25">
      <c r="A1886" s="32"/>
      <c r="B1886" s="33"/>
    </row>
    <row r="1887" spans="1:2" x14ac:dyDescent="0.25">
      <c r="A1887" s="32"/>
      <c r="B1887" s="33"/>
    </row>
    <row r="1888" spans="1:2" x14ac:dyDescent="0.25">
      <c r="A1888" s="32"/>
      <c r="B1888" s="33"/>
    </row>
    <row r="1889" spans="1:2" x14ac:dyDescent="0.25">
      <c r="A1889" s="32"/>
      <c r="B1889" s="33"/>
    </row>
    <row r="1890" spans="1:2" x14ac:dyDescent="0.25">
      <c r="A1890" s="32"/>
      <c r="B1890" s="33"/>
    </row>
    <row r="1891" spans="1:2" x14ac:dyDescent="0.25">
      <c r="A1891" s="32"/>
      <c r="B1891" s="33"/>
    </row>
    <row r="1892" spans="1:2" x14ac:dyDescent="0.25">
      <c r="A1892" s="32"/>
      <c r="B1892" s="33"/>
    </row>
    <row r="1893" spans="1:2" x14ac:dyDescent="0.25">
      <c r="A1893" s="32"/>
      <c r="B1893" s="33"/>
    </row>
    <row r="1894" spans="1:2" x14ac:dyDescent="0.25">
      <c r="A1894" s="32"/>
      <c r="B1894" s="33"/>
    </row>
    <row r="1895" spans="1:2" x14ac:dyDescent="0.25">
      <c r="A1895" s="32"/>
      <c r="B1895" s="33"/>
    </row>
    <row r="1896" spans="1:2" x14ac:dyDescent="0.25">
      <c r="A1896" s="32"/>
      <c r="B1896" s="33"/>
    </row>
    <row r="1897" spans="1:2" x14ac:dyDescent="0.25">
      <c r="A1897" s="32"/>
      <c r="B1897" s="33"/>
    </row>
    <row r="1898" spans="1:2" x14ac:dyDescent="0.25">
      <c r="A1898" s="32"/>
      <c r="B1898" s="33"/>
    </row>
    <row r="1899" spans="1:2" x14ac:dyDescent="0.25">
      <c r="A1899" s="32"/>
      <c r="B1899" s="33"/>
    </row>
    <row r="1900" spans="1:2" x14ac:dyDescent="0.25">
      <c r="A1900" s="32"/>
      <c r="B1900" s="33"/>
    </row>
    <row r="1901" spans="1:2" x14ac:dyDescent="0.25">
      <c r="A1901" s="32"/>
      <c r="B1901" s="33"/>
    </row>
    <row r="1902" spans="1:2" x14ac:dyDescent="0.25">
      <c r="A1902" s="32"/>
      <c r="B1902" s="33"/>
    </row>
    <row r="1903" spans="1:2" x14ac:dyDescent="0.25">
      <c r="A1903" s="32"/>
      <c r="B1903" s="33"/>
    </row>
    <row r="1904" spans="1:2" x14ac:dyDescent="0.25">
      <c r="A1904" s="32"/>
      <c r="B1904" s="33"/>
    </row>
    <row r="1905" spans="1:2" x14ac:dyDescent="0.25">
      <c r="A1905" s="32"/>
      <c r="B1905" s="33"/>
    </row>
    <row r="1906" spans="1:2" x14ac:dyDescent="0.25">
      <c r="A1906" s="32"/>
      <c r="B1906" s="33"/>
    </row>
    <row r="1907" spans="1:2" x14ac:dyDescent="0.25">
      <c r="A1907" s="32"/>
      <c r="B1907" s="33"/>
    </row>
    <row r="1908" spans="1:2" x14ac:dyDescent="0.25">
      <c r="A1908" s="32"/>
      <c r="B1908" s="33"/>
    </row>
    <row r="1909" spans="1:2" x14ac:dyDescent="0.25">
      <c r="A1909" s="32"/>
      <c r="B1909" s="33"/>
    </row>
    <row r="1910" spans="1:2" x14ac:dyDescent="0.25">
      <c r="A1910" s="32"/>
      <c r="B1910" s="33"/>
    </row>
    <row r="1911" spans="1:2" x14ac:dyDescent="0.25">
      <c r="A1911" s="32"/>
      <c r="B1911" s="33"/>
    </row>
    <row r="1912" spans="1:2" x14ac:dyDescent="0.25">
      <c r="A1912" s="32"/>
      <c r="B1912" s="33"/>
    </row>
    <row r="1913" spans="1:2" x14ac:dyDescent="0.25">
      <c r="A1913" s="32"/>
      <c r="B1913" s="33"/>
    </row>
    <row r="1914" spans="1:2" x14ac:dyDescent="0.25">
      <c r="A1914" s="32"/>
      <c r="B1914" s="33"/>
    </row>
    <row r="1915" spans="1:2" x14ac:dyDescent="0.25">
      <c r="A1915" s="32"/>
      <c r="B1915" s="33"/>
    </row>
    <row r="1916" spans="1:2" x14ac:dyDescent="0.25">
      <c r="A1916" s="32"/>
      <c r="B1916" s="33"/>
    </row>
    <row r="1917" spans="1:2" x14ac:dyDescent="0.25">
      <c r="A1917" s="32"/>
      <c r="B1917" s="33"/>
    </row>
    <row r="1918" spans="1:2" x14ac:dyDescent="0.25">
      <c r="A1918" s="32"/>
      <c r="B1918" s="33"/>
    </row>
    <row r="1919" spans="1:2" x14ac:dyDescent="0.25">
      <c r="A1919" s="32"/>
      <c r="B1919" s="33"/>
    </row>
    <row r="1920" spans="1:2" x14ac:dyDescent="0.25">
      <c r="A1920" s="32"/>
      <c r="B1920" s="33"/>
    </row>
    <row r="1921" spans="1:2" x14ac:dyDescent="0.25">
      <c r="A1921" s="32"/>
      <c r="B1921" s="33"/>
    </row>
    <row r="1922" spans="1:2" x14ac:dyDescent="0.25">
      <c r="A1922" s="32"/>
      <c r="B1922" s="33"/>
    </row>
    <row r="1923" spans="1:2" x14ac:dyDescent="0.25">
      <c r="A1923" s="32"/>
      <c r="B1923" s="33"/>
    </row>
    <row r="1924" spans="1:2" x14ac:dyDescent="0.25">
      <c r="A1924" s="32"/>
      <c r="B1924" s="33"/>
    </row>
    <row r="1925" spans="1:2" x14ac:dyDescent="0.25">
      <c r="A1925" s="32"/>
      <c r="B1925" s="33"/>
    </row>
    <row r="1926" spans="1:2" x14ac:dyDescent="0.25">
      <c r="A1926" s="32"/>
      <c r="B1926" s="33"/>
    </row>
    <row r="1927" spans="1:2" x14ac:dyDescent="0.25">
      <c r="A1927" s="32"/>
      <c r="B1927" s="33"/>
    </row>
    <row r="1928" spans="1:2" x14ac:dyDescent="0.25">
      <c r="A1928" s="32"/>
      <c r="B1928" s="33"/>
    </row>
    <row r="1929" spans="1:2" x14ac:dyDescent="0.25">
      <c r="A1929" s="32"/>
      <c r="B1929" s="33"/>
    </row>
    <row r="1930" spans="1:2" x14ac:dyDescent="0.25">
      <c r="A1930" s="32"/>
      <c r="B1930" s="33"/>
    </row>
    <row r="1931" spans="1:2" x14ac:dyDescent="0.25">
      <c r="A1931" s="32"/>
      <c r="B1931" s="33"/>
    </row>
    <row r="1932" spans="1:2" x14ac:dyDescent="0.25">
      <c r="A1932" s="32"/>
      <c r="B1932" s="33"/>
    </row>
    <row r="1933" spans="1:2" x14ac:dyDescent="0.25">
      <c r="A1933" s="32"/>
      <c r="B1933" s="33"/>
    </row>
    <row r="1934" spans="1:2" x14ac:dyDescent="0.25">
      <c r="A1934" s="32"/>
      <c r="B1934" s="33"/>
    </row>
    <row r="1935" spans="1:2" x14ac:dyDescent="0.25">
      <c r="A1935" s="32"/>
      <c r="B1935" s="33"/>
    </row>
    <row r="1936" spans="1:2" x14ac:dyDescent="0.25">
      <c r="A1936" s="32"/>
      <c r="B1936" s="33"/>
    </row>
    <row r="1937" spans="1:2" x14ac:dyDescent="0.25">
      <c r="A1937" s="32"/>
      <c r="B1937" s="33"/>
    </row>
    <row r="1938" spans="1:2" x14ac:dyDescent="0.25">
      <c r="A1938" s="32"/>
      <c r="B1938" s="33"/>
    </row>
    <row r="1939" spans="1:2" x14ac:dyDescent="0.25">
      <c r="A1939" s="32"/>
      <c r="B1939" s="33"/>
    </row>
    <row r="1940" spans="1:2" x14ac:dyDescent="0.25">
      <c r="A1940" s="32"/>
      <c r="B1940" s="33"/>
    </row>
    <row r="1941" spans="1:2" x14ac:dyDescent="0.25">
      <c r="A1941" s="32"/>
      <c r="B1941" s="33"/>
    </row>
    <row r="1942" spans="1:2" x14ac:dyDescent="0.25">
      <c r="A1942" s="32"/>
      <c r="B1942" s="33"/>
    </row>
    <row r="1943" spans="1:2" x14ac:dyDescent="0.25">
      <c r="A1943" s="32"/>
      <c r="B1943" s="33"/>
    </row>
    <row r="1944" spans="1:2" x14ac:dyDescent="0.25">
      <c r="A1944" s="32"/>
      <c r="B1944" s="33"/>
    </row>
    <row r="1945" spans="1:2" x14ac:dyDescent="0.25">
      <c r="A1945" s="32"/>
      <c r="B1945" s="33"/>
    </row>
    <row r="1946" spans="1:2" x14ac:dyDescent="0.25">
      <c r="A1946" s="32"/>
      <c r="B1946" s="33"/>
    </row>
    <row r="1947" spans="1:2" x14ac:dyDescent="0.25">
      <c r="A1947" s="32"/>
      <c r="B1947" s="33"/>
    </row>
    <row r="1948" spans="1:2" x14ac:dyDescent="0.25">
      <c r="A1948" s="32"/>
      <c r="B1948" s="33"/>
    </row>
    <row r="1949" spans="1:2" x14ac:dyDescent="0.25">
      <c r="A1949" s="32"/>
      <c r="B1949" s="33"/>
    </row>
    <row r="1950" spans="1:2" x14ac:dyDescent="0.25">
      <c r="A1950" s="32"/>
      <c r="B1950" s="33"/>
    </row>
    <row r="1951" spans="1:2" x14ac:dyDescent="0.25">
      <c r="A1951" s="32"/>
      <c r="B1951" s="33"/>
    </row>
    <row r="1952" spans="1:2" x14ac:dyDescent="0.25">
      <c r="A1952" s="32"/>
      <c r="B1952" s="33"/>
    </row>
    <row r="1953" spans="1:2" x14ac:dyDescent="0.25">
      <c r="A1953" s="32"/>
      <c r="B1953" s="33"/>
    </row>
    <row r="1954" spans="1:2" x14ac:dyDescent="0.25">
      <c r="A1954" s="32"/>
      <c r="B1954" s="33"/>
    </row>
    <row r="1955" spans="1:2" x14ac:dyDescent="0.25">
      <c r="A1955" s="32"/>
      <c r="B1955" s="33"/>
    </row>
    <row r="1956" spans="1:2" x14ac:dyDescent="0.25">
      <c r="A1956" s="32"/>
      <c r="B1956" s="33"/>
    </row>
    <row r="1957" spans="1:2" x14ac:dyDescent="0.25">
      <c r="A1957" s="32"/>
      <c r="B1957" s="33"/>
    </row>
    <row r="1958" spans="1:2" x14ac:dyDescent="0.25">
      <c r="A1958" s="32"/>
      <c r="B1958" s="33"/>
    </row>
    <row r="1959" spans="1:2" x14ac:dyDescent="0.25">
      <c r="A1959" s="32"/>
      <c r="B1959" s="33"/>
    </row>
    <row r="1960" spans="1:2" x14ac:dyDescent="0.25">
      <c r="A1960" s="32"/>
      <c r="B1960" s="33"/>
    </row>
    <row r="1961" spans="1:2" x14ac:dyDescent="0.25">
      <c r="A1961" s="32"/>
      <c r="B1961" s="33"/>
    </row>
    <row r="1962" spans="1:2" x14ac:dyDescent="0.25">
      <c r="A1962" s="32"/>
      <c r="B1962" s="33"/>
    </row>
    <row r="1963" spans="1:2" x14ac:dyDescent="0.25">
      <c r="A1963" s="32"/>
      <c r="B1963" s="33"/>
    </row>
    <row r="1964" spans="1:2" x14ac:dyDescent="0.25">
      <c r="A1964" s="32"/>
      <c r="B1964" s="33"/>
    </row>
    <row r="1965" spans="1:2" x14ac:dyDescent="0.25">
      <c r="A1965" s="32"/>
      <c r="B1965" s="33"/>
    </row>
    <row r="1966" spans="1:2" x14ac:dyDescent="0.25">
      <c r="A1966" s="32"/>
      <c r="B1966" s="33"/>
    </row>
    <row r="1967" spans="1:2" x14ac:dyDescent="0.25">
      <c r="A1967" s="32"/>
      <c r="B1967" s="33"/>
    </row>
    <row r="1968" spans="1:2" x14ac:dyDescent="0.25">
      <c r="A1968" s="32"/>
      <c r="B1968" s="33"/>
    </row>
    <row r="1969" spans="1:2" x14ac:dyDescent="0.25">
      <c r="A1969" s="32"/>
      <c r="B1969" s="33"/>
    </row>
    <row r="1970" spans="1:2" x14ac:dyDescent="0.25">
      <c r="A1970" s="32"/>
      <c r="B1970" s="33"/>
    </row>
    <row r="1971" spans="1:2" x14ac:dyDescent="0.25">
      <c r="A1971" s="32"/>
      <c r="B1971" s="33"/>
    </row>
    <row r="1972" spans="1:2" x14ac:dyDescent="0.25">
      <c r="A1972" s="32"/>
      <c r="B1972" s="33"/>
    </row>
    <row r="1973" spans="1:2" x14ac:dyDescent="0.25">
      <c r="A1973" s="32"/>
      <c r="B1973" s="33"/>
    </row>
    <row r="1974" spans="1:2" x14ac:dyDescent="0.25">
      <c r="A1974" s="32"/>
      <c r="B1974" s="33"/>
    </row>
    <row r="1975" spans="1:2" x14ac:dyDescent="0.25">
      <c r="A1975" s="32"/>
      <c r="B1975" s="33"/>
    </row>
    <row r="1976" spans="1:2" x14ac:dyDescent="0.25">
      <c r="A1976" s="32"/>
      <c r="B1976" s="33"/>
    </row>
    <row r="1977" spans="1:2" x14ac:dyDescent="0.25">
      <c r="A1977" s="32"/>
      <c r="B1977" s="33"/>
    </row>
    <row r="1978" spans="1:2" x14ac:dyDescent="0.25">
      <c r="A1978" s="32"/>
      <c r="B1978" s="33"/>
    </row>
    <row r="1979" spans="1:2" x14ac:dyDescent="0.25">
      <c r="A1979" s="32"/>
      <c r="B1979" s="33"/>
    </row>
    <row r="1980" spans="1:2" x14ac:dyDescent="0.25">
      <c r="A1980" s="32"/>
      <c r="B1980" s="33"/>
    </row>
    <row r="1981" spans="1:2" x14ac:dyDescent="0.25">
      <c r="A1981" s="32"/>
      <c r="B1981" s="33"/>
    </row>
    <row r="1982" spans="1:2" x14ac:dyDescent="0.25">
      <c r="A1982" s="32"/>
      <c r="B1982" s="33"/>
    </row>
    <row r="1983" spans="1:2" x14ac:dyDescent="0.25">
      <c r="A1983" s="32"/>
      <c r="B1983" s="33"/>
    </row>
    <row r="1984" spans="1:2" x14ac:dyDescent="0.25">
      <c r="A1984" s="32"/>
      <c r="B1984" s="33"/>
    </row>
    <row r="1985" spans="1:2" x14ac:dyDescent="0.25">
      <c r="A1985" s="32"/>
      <c r="B1985" s="33"/>
    </row>
    <row r="1986" spans="1:2" x14ac:dyDescent="0.25">
      <c r="A1986" s="32"/>
      <c r="B1986" s="33"/>
    </row>
    <row r="1987" spans="1:2" x14ac:dyDescent="0.25">
      <c r="A1987" s="32"/>
      <c r="B1987" s="33"/>
    </row>
    <row r="1988" spans="1:2" x14ac:dyDescent="0.25">
      <c r="A1988" s="32"/>
      <c r="B1988" s="33"/>
    </row>
    <row r="1989" spans="1:2" x14ac:dyDescent="0.25">
      <c r="A1989" s="32"/>
      <c r="B1989" s="33"/>
    </row>
    <row r="1990" spans="1:2" x14ac:dyDescent="0.25">
      <c r="A1990" s="32"/>
      <c r="B1990" s="33"/>
    </row>
    <row r="1991" spans="1:2" x14ac:dyDescent="0.25">
      <c r="A1991" s="32"/>
      <c r="B1991" s="33"/>
    </row>
    <row r="1992" spans="1:2" x14ac:dyDescent="0.25">
      <c r="A1992" s="32"/>
      <c r="B1992" s="33"/>
    </row>
    <row r="1993" spans="1:2" x14ac:dyDescent="0.25">
      <c r="A1993" s="32"/>
      <c r="B1993" s="33"/>
    </row>
    <row r="1994" spans="1:2" x14ac:dyDescent="0.25">
      <c r="A1994" s="32"/>
      <c r="B1994" s="33"/>
    </row>
    <row r="1995" spans="1:2" x14ac:dyDescent="0.25">
      <c r="A1995" s="32"/>
      <c r="B1995" s="33"/>
    </row>
    <row r="1996" spans="1:2" x14ac:dyDescent="0.25">
      <c r="A1996" s="32"/>
      <c r="B1996" s="33"/>
    </row>
    <row r="1997" spans="1:2" x14ac:dyDescent="0.25">
      <c r="A1997" s="32"/>
      <c r="B1997" s="33"/>
    </row>
    <row r="1998" spans="1:2" x14ac:dyDescent="0.25">
      <c r="A1998" s="32"/>
      <c r="B1998" s="33"/>
    </row>
    <row r="1999" spans="1:2" x14ac:dyDescent="0.25">
      <c r="A1999" s="32"/>
      <c r="B1999" s="33"/>
    </row>
    <row r="2000" spans="1:2" x14ac:dyDescent="0.25">
      <c r="A2000" s="32"/>
      <c r="B2000" s="33"/>
    </row>
    <row r="2001" spans="1:2" x14ac:dyDescent="0.25">
      <c r="A2001" s="32"/>
      <c r="B2001" s="33"/>
    </row>
    <row r="2002" spans="1:2" x14ac:dyDescent="0.25">
      <c r="A2002" s="32"/>
      <c r="B2002" s="33"/>
    </row>
    <row r="2003" spans="1:2" x14ac:dyDescent="0.25">
      <c r="A2003" s="32"/>
      <c r="B2003" s="33"/>
    </row>
    <row r="2004" spans="1:2" x14ac:dyDescent="0.25">
      <c r="A2004" s="32"/>
      <c r="B2004" s="33"/>
    </row>
    <row r="2005" spans="1:2" x14ac:dyDescent="0.25">
      <c r="A2005" s="32"/>
      <c r="B2005" s="33"/>
    </row>
    <row r="2006" spans="1:2" x14ac:dyDescent="0.25">
      <c r="A2006" s="32"/>
      <c r="B2006" s="33"/>
    </row>
    <row r="2007" spans="1:2" x14ac:dyDescent="0.25">
      <c r="A2007" s="32"/>
      <c r="B2007" s="33"/>
    </row>
    <row r="2008" spans="1:2" x14ac:dyDescent="0.25">
      <c r="A2008" s="32"/>
      <c r="B2008" s="33"/>
    </row>
    <row r="2009" spans="1:2" x14ac:dyDescent="0.25">
      <c r="A2009" s="32"/>
      <c r="B2009" s="33"/>
    </row>
    <row r="2010" spans="1:2" x14ac:dyDescent="0.25">
      <c r="A2010" s="32"/>
      <c r="B2010" s="33"/>
    </row>
    <row r="2011" spans="1:2" x14ac:dyDescent="0.25">
      <c r="A2011" s="32"/>
      <c r="B2011" s="33"/>
    </row>
    <row r="2012" spans="1:2" x14ac:dyDescent="0.25">
      <c r="A2012" s="32"/>
      <c r="B2012" s="33"/>
    </row>
    <row r="2013" spans="1:2" x14ac:dyDescent="0.25">
      <c r="A2013" s="32"/>
      <c r="B2013" s="33"/>
    </row>
    <row r="2014" spans="1:2" x14ac:dyDescent="0.25">
      <c r="A2014" s="32"/>
      <c r="B2014" s="33"/>
    </row>
    <row r="2015" spans="1:2" x14ac:dyDescent="0.25">
      <c r="A2015" s="32"/>
      <c r="B2015" s="33"/>
    </row>
    <row r="2016" spans="1:2" x14ac:dyDescent="0.25">
      <c r="A2016" s="32"/>
      <c r="B2016" s="33"/>
    </row>
    <row r="2017" spans="1:2" x14ac:dyDescent="0.25">
      <c r="A2017" s="32"/>
      <c r="B2017" s="33"/>
    </row>
    <row r="2018" spans="1:2" x14ac:dyDescent="0.25">
      <c r="A2018" s="32"/>
      <c r="B2018" s="33"/>
    </row>
    <row r="2019" spans="1:2" x14ac:dyDescent="0.25">
      <c r="A2019" s="32"/>
      <c r="B2019" s="33"/>
    </row>
    <row r="2020" spans="1:2" x14ac:dyDescent="0.25">
      <c r="A2020" s="32"/>
      <c r="B2020" s="33"/>
    </row>
    <row r="2021" spans="1:2" x14ac:dyDescent="0.25">
      <c r="A2021" s="32"/>
      <c r="B2021" s="33"/>
    </row>
    <row r="2022" spans="1:2" x14ac:dyDescent="0.25">
      <c r="A2022" s="32"/>
      <c r="B2022" s="33"/>
    </row>
    <row r="2023" spans="1:2" x14ac:dyDescent="0.25">
      <c r="A2023" s="32"/>
      <c r="B2023" s="33"/>
    </row>
    <row r="2024" spans="1:2" x14ac:dyDescent="0.25">
      <c r="A2024" s="32"/>
      <c r="B2024" s="33"/>
    </row>
    <row r="2025" spans="1:2" x14ac:dyDescent="0.25">
      <c r="A2025" s="32"/>
      <c r="B2025" s="33"/>
    </row>
    <row r="2026" spans="1:2" x14ac:dyDescent="0.25">
      <c r="A2026" s="32"/>
      <c r="B2026" s="33"/>
    </row>
    <row r="2027" spans="1:2" x14ac:dyDescent="0.25">
      <c r="A2027" s="32"/>
      <c r="B2027" s="33"/>
    </row>
    <row r="2028" spans="1:2" x14ac:dyDescent="0.25">
      <c r="A2028" s="32"/>
      <c r="B2028" s="33"/>
    </row>
    <row r="2029" spans="1:2" x14ac:dyDescent="0.25">
      <c r="A2029" s="32"/>
      <c r="B2029" s="33"/>
    </row>
    <row r="2030" spans="1:2" x14ac:dyDescent="0.25">
      <c r="A2030" s="32"/>
      <c r="B2030" s="33"/>
    </row>
    <row r="2031" spans="1:2" x14ac:dyDescent="0.25">
      <c r="A2031" s="32"/>
      <c r="B2031" s="33"/>
    </row>
    <row r="2032" spans="1:2" x14ac:dyDescent="0.25">
      <c r="A2032" s="32"/>
      <c r="B2032" s="33"/>
    </row>
    <row r="2033" spans="1:2" x14ac:dyDescent="0.25">
      <c r="A2033" s="32"/>
      <c r="B2033" s="33"/>
    </row>
    <row r="2034" spans="1:2" x14ac:dyDescent="0.25">
      <c r="A2034" s="32"/>
      <c r="B2034" s="33"/>
    </row>
    <row r="2035" spans="1:2" x14ac:dyDescent="0.25">
      <c r="A2035" s="32"/>
      <c r="B2035" s="33"/>
    </row>
    <row r="2036" spans="1:2" x14ac:dyDescent="0.25">
      <c r="A2036" s="32"/>
      <c r="B2036" s="33"/>
    </row>
    <row r="2037" spans="1:2" x14ac:dyDescent="0.25">
      <c r="A2037" s="32"/>
      <c r="B2037" s="33"/>
    </row>
    <row r="2038" spans="1:2" x14ac:dyDescent="0.25">
      <c r="A2038" s="32"/>
      <c r="B2038" s="33"/>
    </row>
    <row r="2039" spans="1:2" x14ac:dyDescent="0.25">
      <c r="A2039" s="32"/>
      <c r="B2039" s="33"/>
    </row>
    <row r="2040" spans="1:2" x14ac:dyDescent="0.25">
      <c r="A2040" s="32"/>
      <c r="B2040" s="33"/>
    </row>
    <row r="2041" spans="1:2" x14ac:dyDescent="0.25">
      <c r="A2041" s="32"/>
      <c r="B2041" s="33"/>
    </row>
    <row r="2042" spans="1:2" x14ac:dyDescent="0.25">
      <c r="A2042" s="32"/>
      <c r="B2042" s="33"/>
    </row>
    <row r="2043" spans="1:2" x14ac:dyDescent="0.25">
      <c r="A2043" s="32"/>
      <c r="B2043" s="33"/>
    </row>
    <row r="2044" spans="1:2" x14ac:dyDescent="0.25">
      <c r="A2044" s="32"/>
      <c r="B2044" s="33"/>
    </row>
    <row r="2045" spans="1:2" x14ac:dyDescent="0.25">
      <c r="A2045" s="32"/>
      <c r="B2045" s="33"/>
    </row>
    <row r="2046" spans="1:2" x14ac:dyDescent="0.25">
      <c r="A2046" s="32"/>
      <c r="B2046" s="33"/>
    </row>
    <row r="2047" spans="1:2" x14ac:dyDescent="0.25">
      <c r="A2047" s="32"/>
      <c r="B2047" s="33"/>
    </row>
    <row r="2048" spans="1:2" x14ac:dyDescent="0.25">
      <c r="A2048" s="32"/>
      <c r="B2048" s="33"/>
    </row>
    <row r="2049" spans="1:2" x14ac:dyDescent="0.25">
      <c r="A2049" s="32"/>
      <c r="B2049" s="33"/>
    </row>
    <row r="2050" spans="1:2" x14ac:dyDescent="0.25">
      <c r="A2050" s="32"/>
      <c r="B2050" s="33"/>
    </row>
    <row r="2051" spans="1:2" x14ac:dyDescent="0.25">
      <c r="A2051" s="32"/>
      <c r="B2051" s="33"/>
    </row>
    <row r="2052" spans="1:2" x14ac:dyDescent="0.25">
      <c r="A2052" s="32"/>
      <c r="B2052" s="33"/>
    </row>
    <row r="2053" spans="1:2" x14ac:dyDescent="0.25">
      <c r="A2053" s="32"/>
      <c r="B2053" s="33"/>
    </row>
    <row r="2054" spans="1:2" x14ac:dyDescent="0.25">
      <c r="A2054" s="32"/>
      <c r="B2054" s="33"/>
    </row>
    <row r="2055" spans="1:2" x14ac:dyDescent="0.25">
      <c r="A2055" s="32"/>
      <c r="B2055" s="33"/>
    </row>
    <row r="2056" spans="1:2" x14ac:dyDescent="0.25">
      <c r="A2056" s="32"/>
      <c r="B2056" s="33"/>
    </row>
    <row r="2057" spans="1:2" x14ac:dyDescent="0.25">
      <c r="A2057" s="32"/>
      <c r="B2057" s="33"/>
    </row>
    <row r="2058" spans="1:2" x14ac:dyDescent="0.25">
      <c r="A2058" s="32"/>
      <c r="B2058" s="33"/>
    </row>
    <row r="2059" spans="1:2" x14ac:dyDescent="0.25">
      <c r="A2059" s="32"/>
      <c r="B2059" s="33"/>
    </row>
    <row r="2060" spans="1:2" x14ac:dyDescent="0.25">
      <c r="A2060" s="32"/>
      <c r="B2060" s="33"/>
    </row>
    <row r="2061" spans="1:2" x14ac:dyDescent="0.25">
      <c r="A2061" s="32"/>
      <c r="B2061" s="33"/>
    </row>
    <row r="2062" spans="1:2" x14ac:dyDescent="0.25">
      <c r="A2062" s="32"/>
      <c r="B2062" s="33"/>
    </row>
    <row r="2063" spans="1:2" x14ac:dyDescent="0.25">
      <c r="A2063" s="32"/>
      <c r="B2063" s="33"/>
    </row>
    <row r="2064" spans="1:2" x14ac:dyDescent="0.25">
      <c r="A2064" s="32"/>
      <c r="B2064" s="33"/>
    </row>
    <row r="2065" spans="1:2" x14ac:dyDescent="0.25">
      <c r="A2065" s="32"/>
      <c r="B2065" s="33"/>
    </row>
    <row r="2066" spans="1:2" x14ac:dyDescent="0.25">
      <c r="A2066" s="32"/>
      <c r="B2066" s="33"/>
    </row>
    <row r="2067" spans="1:2" x14ac:dyDescent="0.25">
      <c r="A2067" s="32"/>
      <c r="B2067" s="33"/>
    </row>
    <row r="2068" spans="1:2" x14ac:dyDescent="0.25">
      <c r="A2068" s="32"/>
      <c r="B2068" s="33"/>
    </row>
    <row r="2069" spans="1:2" x14ac:dyDescent="0.25">
      <c r="A2069" s="32"/>
      <c r="B2069" s="33"/>
    </row>
    <row r="2070" spans="1:2" x14ac:dyDescent="0.25">
      <c r="A2070" s="32"/>
      <c r="B2070" s="33"/>
    </row>
    <row r="2071" spans="1:2" x14ac:dyDescent="0.25">
      <c r="A2071" s="32"/>
      <c r="B2071" s="33"/>
    </row>
    <row r="2072" spans="1:2" x14ac:dyDescent="0.25">
      <c r="A2072" s="32"/>
      <c r="B2072" s="33"/>
    </row>
    <row r="2073" spans="1:2" x14ac:dyDescent="0.25">
      <c r="A2073" s="32"/>
      <c r="B2073" s="33"/>
    </row>
    <row r="2074" spans="1:2" x14ac:dyDescent="0.25">
      <c r="A2074" s="32"/>
      <c r="B2074" s="33"/>
    </row>
    <row r="2075" spans="1:2" x14ac:dyDescent="0.25">
      <c r="A2075" s="32"/>
      <c r="B2075" s="33"/>
    </row>
    <row r="2076" spans="1:2" x14ac:dyDescent="0.25">
      <c r="A2076" s="32"/>
      <c r="B2076" s="33"/>
    </row>
    <row r="2077" spans="1:2" x14ac:dyDescent="0.25">
      <c r="A2077" s="32"/>
      <c r="B2077" s="33"/>
    </row>
    <row r="2078" spans="1:2" x14ac:dyDescent="0.25">
      <c r="A2078" s="32"/>
      <c r="B2078" s="33"/>
    </row>
    <row r="2079" spans="1:2" x14ac:dyDescent="0.25">
      <c r="A2079" s="32"/>
      <c r="B2079" s="33"/>
    </row>
    <row r="2080" spans="1:2" x14ac:dyDescent="0.25">
      <c r="A2080" s="32"/>
      <c r="B2080" s="33"/>
    </row>
    <row r="2081" spans="1:2" x14ac:dyDescent="0.25">
      <c r="A2081" s="32"/>
      <c r="B2081" s="33"/>
    </row>
    <row r="2082" spans="1:2" x14ac:dyDescent="0.25">
      <c r="A2082" s="32"/>
      <c r="B2082" s="33"/>
    </row>
    <row r="2083" spans="1:2" x14ac:dyDescent="0.25">
      <c r="A2083" s="32"/>
      <c r="B2083" s="33"/>
    </row>
    <row r="2084" spans="1:2" x14ac:dyDescent="0.25">
      <c r="A2084" s="32"/>
      <c r="B2084" s="33"/>
    </row>
    <row r="2085" spans="1:2" x14ac:dyDescent="0.25">
      <c r="A2085" s="32"/>
      <c r="B2085" s="33"/>
    </row>
    <row r="2086" spans="1:2" x14ac:dyDescent="0.25">
      <c r="A2086" s="32"/>
      <c r="B2086" s="33"/>
    </row>
    <row r="2087" spans="1:2" x14ac:dyDescent="0.25">
      <c r="A2087" s="32"/>
      <c r="B2087" s="33"/>
    </row>
    <row r="2088" spans="1:2" x14ac:dyDescent="0.25">
      <c r="A2088" s="32"/>
      <c r="B2088" s="33"/>
    </row>
    <row r="2089" spans="1:2" x14ac:dyDescent="0.25">
      <c r="A2089" s="32"/>
      <c r="B2089" s="33"/>
    </row>
    <row r="2090" spans="1:2" x14ac:dyDescent="0.25">
      <c r="A2090" s="32"/>
      <c r="B2090" s="33"/>
    </row>
    <row r="2091" spans="1:2" x14ac:dyDescent="0.25">
      <c r="A2091" s="32"/>
      <c r="B2091" s="33"/>
    </row>
    <row r="2092" spans="1:2" x14ac:dyDescent="0.25">
      <c r="A2092" s="32"/>
      <c r="B2092" s="33"/>
    </row>
    <row r="2093" spans="1:2" x14ac:dyDescent="0.25">
      <c r="A2093" s="32"/>
      <c r="B2093" s="33"/>
    </row>
    <row r="2094" spans="1:2" x14ac:dyDescent="0.25">
      <c r="A2094" s="32"/>
      <c r="B2094" s="33"/>
    </row>
    <row r="2095" spans="1:2" x14ac:dyDescent="0.25">
      <c r="A2095" s="32"/>
      <c r="B2095" s="33"/>
    </row>
    <row r="2096" spans="1:2" x14ac:dyDescent="0.25">
      <c r="A2096" s="32"/>
      <c r="B2096" s="33"/>
    </row>
    <row r="2097" spans="1:2" x14ac:dyDescent="0.25">
      <c r="A2097" s="32"/>
      <c r="B2097" s="33"/>
    </row>
    <row r="2098" spans="1:2" x14ac:dyDescent="0.25">
      <c r="A2098" s="32"/>
      <c r="B2098" s="33"/>
    </row>
    <row r="2099" spans="1:2" x14ac:dyDescent="0.25">
      <c r="A2099" s="32"/>
      <c r="B2099" s="33"/>
    </row>
    <row r="2100" spans="1:2" x14ac:dyDescent="0.25">
      <c r="A2100" s="32"/>
      <c r="B2100" s="33"/>
    </row>
    <row r="2101" spans="1:2" x14ac:dyDescent="0.25">
      <c r="A2101" s="32"/>
      <c r="B2101" s="33"/>
    </row>
    <row r="2102" spans="1:2" x14ac:dyDescent="0.25">
      <c r="A2102" s="32"/>
      <c r="B2102" s="33"/>
    </row>
    <row r="2103" spans="1:2" x14ac:dyDescent="0.25">
      <c r="A2103" s="32"/>
      <c r="B2103" s="33"/>
    </row>
    <row r="2104" spans="1:2" x14ac:dyDescent="0.25">
      <c r="A2104" s="32"/>
      <c r="B2104" s="33"/>
    </row>
    <row r="2105" spans="1:2" x14ac:dyDescent="0.25">
      <c r="A2105" s="32"/>
      <c r="B2105" s="33"/>
    </row>
    <row r="2106" spans="1:2" x14ac:dyDescent="0.25">
      <c r="A2106" s="32"/>
      <c r="B2106" s="33"/>
    </row>
    <row r="2107" spans="1:2" x14ac:dyDescent="0.25">
      <c r="A2107" s="32"/>
      <c r="B2107" s="33"/>
    </row>
    <row r="2108" spans="1:2" x14ac:dyDescent="0.25">
      <c r="A2108" s="32"/>
      <c r="B2108" s="33"/>
    </row>
    <row r="2109" spans="1:2" x14ac:dyDescent="0.25">
      <c r="A2109" s="32"/>
      <c r="B2109" s="33"/>
    </row>
    <row r="2110" spans="1:2" x14ac:dyDescent="0.25">
      <c r="A2110" s="32"/>
      <c r="B2110" s="33"/>
    </row>
    <row r="2111" spans="1:2" x14ac:dyDescent="0.25">
      <c r="A2111" s="32"/>
      <c r="B2111" s="33"/>
    </row>
    <row r="2112" spans="1:2" x14ac:dyDescent="0.25">
      <c r="A2112" s="32"/>
      <c r="B2112" s="33"/>
    </row>
    <row r="2113" spans="1:2" x14ac:dyDescent="0.25">
      <c r="A2113" s="32"/>
      <c r="B2113" s="33"/>
    </row>
    <row r="2114" spans="1:2" x14ac:dyDescent="0.25">
      <c r="A2114" s="32"/>
      <c r="B2114" s="33"/>
    </row>
    <row r="2115" spans="1:2" x14ac:dyDescent="0.25">
      <c r="A2115" s="32"/>
      <c r="B2115" s="33"/>
    </row>
    <row r="2116" spans="1:2" x14ac:dyDescent="0.25">
      <c r="A2116" s="32"/>
      <c r="B2116" s="33"/>
    </row>
    <row r="2117" spans="1:2" x14ac:dyDescent="0.25">
      <c r="A2117" s="32"/>
      <c r="B2117" s="33"/>
    </row>
    <row r="2118" spans="1:2" x14ac:dyDescent="0.25">
      <c r="A2118" s="32"/>
      <c r="B2118" s="33"/>
    </row>
    <row r="2119" spans="1:2" x14ac:dyDescent="0.25">
      <c r="A2119" s="32"/>
      <c r="B2119" s="33"/>
    </row>
    <row r="2120" spans="1:2" x14ac:dyDescent="0.25">
      <c r="A2120" s="32"/>
      <c r="B2120" s="33"/>
    </row>
    <row r="2121" spans="1:2" x14ac:dyDescent="0.25">
      <c r="A2121" s="32"/>
      <c r="B2121" s="33"/>
    </row>
    <row r="2122" spans="1:2" x14ac:dyDescent="0.25">
      <c r="A2122" s="32"/>
      <c r="B2122" s="33"/>
    </row>
    <row r="2123" spans="1:2" x14ac:dyDescent="0.25">
      <c r="A2123" s="32"/>
      <c r="B2123" s="33"/>
    </row>
    <row r="2124" spans="1:2" x14ac:dyDescent="0.25">
      <c r="A2124" s="32"/>
      <c r="B2124" s="33"/>
    </row>
    <row r="2125" spans="1:2" x14ac:dyDescent="0.25">
      <c r="A2125" s="32"/>
      <c r="B2125" s="33"/>
    </row>
    <row r="2126" spans="1:2" x14ac:dyDescent="0.25">
      <c r="A2126" s="32"/>
      <c r="B2126" s="33"/>
    </row>
    <row r="2127" spans="1:2" x14ac:dyDescent="0.25">
      <c r="A2127" s="32"/>
      <c r="B2127" s="33"/>
    </row>
    <row r="2128" spans="1:2" x14ac:dyDescent="0.25">
      <c r="A2128" s="32"/>
      <c r="B2128" s="33"/>
    </row>
    <row r="2129" spans="1:2" x14ac:dyDescent="0.25">
      <c r="A2129" s="32"/>
      <c r="B2129" s="33"/>
    </row>
    <row r="2130" spans="1:2" x14ac:dyDescent="0.25">
      <c r="A2130" s="32"/>
      <c r="B2130" s="33"/>
    </row>
    <row r="2131" spans="1:2" x14ac:dyDescent="0.25">
      <c r="A2131" s="32"/>
      <c r="B2131" s="33"/>
    </row>
    <row r="2132" spans="1:2" x14ac:dyDescent="0.25">
      <c r="A2132" s="32"/>
      <c r="B2132" s="33"/>
    </row>
    <row r="2133" spans="1:2" x14ac:dyDescent="0.25">
      <c r="A2133" s="32"/>
      <c r="B2133" s="33"/>
    </row>
    <row r="2134" spans="1:2" x14ac:dyDescent="0.25">
      <c r="A2134" s="32"/>
      <c r="B2134" s="33"/>
    </row>
    <row r="2135" spans="1:2" x14ac:dyDescent="0.25">
      <c r="A2135" s="32"/>
      <c r="B2135" s="33"/>
    </row>
    <row r="2136" spans="1:2" x14ac:dyDescent="0.25">
      <c r="A2136" s="32"/>
      <c r="B2136" s="33"/>
    </row>
    <row r="2137" spans="1:2" x14ac:dyDescent="0.25">
      <c r="A2137" s="32"/>
      <c r="B2137" s="33"/>
    </row>
    <row r="2138" spans="1:2" x14ac:dyDescent="0.25">
      <c r="A2138" s="32"/>
      <c r="B2138" s="33"/>
    </row>
    <row r="2139" spans="1:2" x14ac:dyDescent="0.25">
      <c r="A2139" s="32"/>
      <c r="B2139" s="33"/>
    </row>
    <row r="2140" spans="1:2" x14ac:dyDescent="0.25">
      <c r="A2140" s="32"/>
      <c r="B2140" s="33"/>
    </row>
    <row r="2141" spans="1:2" x14ac:dyDescent="0.25">
      <c r="A2141" s="32"/>
      <c r="B2141" s="33"/>
    </row>
    <row r="2142" spans="1:2" x14ac:dyDescent="0.25">
      <c r="A2142" s="32"/>
      <c r="B2142" s="33"/>
    </row>
    <row r="2143" spans="1:2" x14ac:dyDescent="0.25">
      <c r="A2143" s="32"/>
      <c r="B2143" s="33"/>
    </row>
    <row r="2144" spans="1:2" x14ac:dyDescent="0.25">
      <c r="A2144" s="32"/>
      <c r="B2144" s="33"/>
    </row>
    <row r="2145" spans="1:2" x14ac:dyDescent="0.25">
      <c r="A2145" s="32"/>
      <c r="B2145" s="33"/>
    </row>
    <row r="2146" spans="1:2" x14ac:dyDescent="0.25">
      <c r="A2146" s="32"/>
      <c r="B2146" s="33"/>
    </row>
    <row r="2147" spans="1:2" x14ac:dyDescent="0.25">
      <c r="A2147" s="32"/>
      <c r="B2147" s="33"/>
    </row>
    <row r="2148" spans="1:2" x14ac:dyDescent="0.25">
      <c r="A2148" s="32"/>
      <c r="B2148" s="33"/>
    </row>
    <row r="2149" spans="1:2" x14ac:dyDescent="0.25">
      <c r="A2149" s="32"/>
      <c r="B2149" s="33"/>
    </row>
    <row r="2150" spans="1:2" x14ac:dyDescent="0.25">
      <c r="A2150" s="32"/>
      <c r="B2150" s="33"/>
    </row>
    <row r="2151" spans="1:2" x14ac:dyDescent="0.25">
      <c r="A2151" s="32"/>
      <c r="B2151" s="33"/>
    </row>
    <row r="2152" spans="1:2" x14ac:dyDescent="0.25">
      <c r="A2152" s="32"/>
      <c r="B2152" s="33"/>
    </row>
    <row r="2153" spans="1:2" x14ac:dyDescent="0.25">
      <c r="A2153" s="32"/>
      <c r="B2153" s="33"/>
    </row>
    <row r="2154" spans="1:2" x14ac:dyDescent="0.25">
      <c r="A2154" s="32"/>
      <c r="B2154" s="33"/>
    </row>
    <row r="2155" spans="1:2" x14ac:dyDescent="0.25">
      <c r="A2155" s="32"/>
      <c r="B2155" s="33"/>
    </row>
    <row r="2156" spans="1:2" x14ac:dyDescent="0.25">
      <c r="A2156" s="32"/>
      <c r="B2156" s="33"/>
    </row>
    <row r="2157" spans="1:2" x14ac:dyDescent="0.25">
      <c r="A2157" s="32"/>
      <c r="B2157" s="33"/>
    </row>
    <row r="2158" spans="1:2" x14ac:dyDescent="0.25">
      <c r="A2158" s="32"/>
      <c r="B2158" s="33"/>
    </row>
    <row r="2159" spans="1:2" x14ac:dyDescent="0.25">
      <c r="A2159" s="32"/>
      <c r="B2159" s="33"/>
    </row>
    <row r="2160" spans="1:2" x14ac:dyDescent="0.25">
      <c r="A2160" s="32"/>
      <c r="B2160" s="33"/>
    </row>
    <row r="2161" spans="1:2" x14ac:dyDescent="0.25">
      <c r="A2161" s="32"/>
      <c r="B2161" s="33"/>
    </row>
    <row r="2162" spans="1:2" x14ac:dyDescent="0.25">
      <c r="A2162" s="32"/>
      <c r="B2162" s="33"/>
    </row>
    <row r="2163" spans="1:2" x14ac:dyDescent="0.25">
      <c r="A2163" s="32"/>
      <c r="B2163" s="33"/>
    </row>
    <row r="2164" spans="1:2" x14ac:dyDescent="0.25">
      <c r="A2164" s="32"/>
      <c r="B2164" s="33"/>
    </row>
    <row r="2165" spans="1:2" x14ac:dyDescent="0.25">
      <c r="A2165" s="32"/>
      <c r="B2165" s="33"/>
    </row>
    <row r="2166" spans="1:2" x14ac:dyDescent="0.25">
      <c r="A2166" s="32"/>
      <c r="B2166" s="33"/>
    </row>
    <row r="2167" spans="1:2" x14ac:dyDescent="0.25">
      <c r="A2167" s="32"/>
      <c r="B2167" s="33"/>
    </row>
    <row r="2168" spans="1:2" x14ac:dyDescent="0.25">
      <c r="A2168" s="32"/>
      <c r="B2168" s="33"/>
    </row>
    <row r="2169" spans="1:2" x14ac:dyDescent="0.25">
      <c r="A2169" s="32"/>
      <c r="B2169" s="33"/>
    </row>
    <row r="2170" spans="1:2" x14ac:dyDescent="0.25">
      <c r="A2170" s="32"/>
      <c r="B2170" s="33"/>
    </row>
    <row r="2171" spans="1:2" x14ac:dyDescent="0.25">
      <c r="A2171" s="32"/>
      <c r="B2171" s="33"/>
    </row>
    <row r="2172" spans="1:2" x14ac:dyDescent="0.25">
      <c r="A2172" s="32"/>
      <c r="B2172" s="33"/>
    </row>
    <row r="2173" spans="1:2" x14ac:dyDescent="0.25">
      <c r="A2173" s="32"/>
      <c r="B2173" s="33"/>
    </row>
    <row r="2174" spans="1:2" x14ac:dyDescent="0.25">
      <c r="A2174" s="32"/>
      <c r="B2174" s="33"/>
    </row>
    <row r="2175" spans="1:2" x14ac:dyDescent="0.25">
      <c r="A2175" s="32"/>
      <c r="B2175" s="33"/>
    </row>
    <row r="2176" spans="1:2" x14ac:dyDescent="0.25">
      <c r="A2176" s="32"/>
      <c r="B2176" s="33"/>
    </row>
    <row r="2177" spans="1:2" x14ac:dyDescent="0.25">
      <c r="A2177" s="32"/>
      <c r="B2177" s="33"/>
    </row>
    <row r="2178" spans="1:2" x14ac:dyDescent="0.25">
      <c r="A2178" s="32"/>
      <c r="B2178" s="33"/>
    </row>
    <row r="2179" spans="1:2" x14ac:dyDescent="0.25">
      <c r="A2179" s="32"/>
      <c r="B2179" s="33"/>
    </row>
    <row r="2180" spans="1:2" x14ac:dyDescent="0.25">
      <c r="A2180" s="32"/>
      <c r="B2180" s="33"/>
    </row>
    <row r="2181" spans="1:2" x14ac:dyDescent="0.25">
      <c r="A2181" s="32"/>
      <c r="B2181" s="33"/>
    </row>
    <row r="2182" spans="1:2" x14ac:dyDescent="0.25">
      <c r="A2182" s="32"/>
      <c r="B2182" s="33"/>
    </row>
    <row r="2183" spans="1:2" x14ac:dyDescent="0.25">
      <c r="A2183" s="32"/>
      <c r="B2183" s="33"/>
    </row>
    <row r="2184" spans="1:2" x14ac:dyDescent="0.25">
      <c r="A2184" s="32"/>
      <c r="B2184" s="33"/>
    </row>
    <row r="2185" spans="1:2" x14ac:dyDescent="0.25">
      <c r="A2185" s="32"/>
      <c r="B2185" s="33"/>
    </row>
    <row r="2186" spans="1:2" x14ac:dyDescent="0.25">
      <c r="A2186" s="32"/>
      <c r="B2186" s="33"/>
    </row>
    <row r="2187" spans="1:2" x14ac:dyDescent="0.25">
      <c r="A2187" s="32"/>
      <c r="B2187" s="33"/>
    </row>
    <row r="2188" spans="1:2" x14ac:dyDescent="0.25">
      <c r="A2188" s="32"/>
      <c r="B2188" s="33"/>
    </row>
    <row r="2189" spans="1:2" x14ac:dyDescent="0.25">
      <c r="A2189" s="32"/>
      <c r="B2189" s="33"/>
    </row>
    <row r="2190" spans="1:2" x14ac:dyDescent="0.25">
      <c r="A2190" s="32"/>
      <c r="B2190" s="33"/>
    </row>
    <row r="2191" spans="1:2" x14ac:dyDescent="0.25">
      <c r="A2191" s="32"/>
      <c r="B2191" s="33"/>
    </row>
    <row r="2192" spans="1:2" x14ac:dyDescent="0.25">
      <c r="A2192" s="32"/>
      <c r="B2192" s="33"/>
    </row>
    <row r="2193" spans="1:2" x14ac:dyDescent="0.25">
      <c r="A2193" s="32"/>
      <c r="B2193" s="33"/>
    </row>
    <row r="2194" spans="1:2" x14ac:dyDescent="0.25">
      <c r="A2194" s="32"/>
      <c r="B2194" s="33"/>
    </row>
    <row r="2195" spans="1:2" x14ac:dyDescent="0.25">
      <c r="A2195" s="32"/>
      <c r="B2195" s="33"/>
    </row>
    <row r="2196" spans="1:2" x14ac:dyDescent="0.25">
      <c r="A2196" s="32"/>
      <c r="B2196" s="33"/>
    </row>
    <row r="2197" spans="1:2" x14ac:dyDescent="0.25">
      <c r="A2197" s="32"/>
      <c r="B2197" s="33"/>
    </row>
    <row r="2198" spans="1:2" x14ac:dyDescent="0.25">
      <c r="A2198" s="32"/>
      <c r="B2198" s="33"/>
    </row>
    <row r="2199" spans="1:2" x14ac:dyDescent="0.25">
      <c r="A2199" s="32"/>
      <c r="B2199" s="33"/>
    </row>
    <row r="2200" spans="1:2" x14ac:dyDescent="0.25">
      <c r="A2200" s="32"/>
      <c r="B2200" s="33"/>
    </row>
    <row r="2201" spans="1:2" x14ac:dyDescent="0.25">
      <c r="A2201" s="32"/>
      <c r="B2201" s="33"/>
    </row>
    <row r="2202" spans="1:2" x14ac:dyDescent="0.25">
      <c r="A2202" s="32"/>
      <c r="B2202" s="33"/>
    </row>
    <row r="2203" spans="1:2" x14ac:dyDescent="0.25">
      <c r="A2203" s="32"/>
      <c r="B2203" s="33"/>
    </row>
    <row r="2204" spans="1:2" x14ac:dyDescent="0.25">
      <c r="A2204" s="32"/>
      <c r="B2204" s="33"/>
    </row>
    <row r="2205" spans="1:2" x14ac:dyDescent="0.25">
      <c r="A2205" s="32"/>
      <c r="B2205" s="33"/>
    </row>
    <row r="2206" spans="1:2" x14ac:dyDescent="0.25">
      <c r="A2206" s="32"/>
      <c r="B2206" s="33"/>
    </row>
    <row r="2207" spans="1:2" x14ac:dyDescent="0.25">
      <c r="A2207" s="32"/>
      <c r="B2207" s="33"/>
    </row>
    <row r="2208" spans="1:2" x14ac:dyDescent="0.25">
      <c r="A2208" s="32"/>
      <c r="B2208" s="33"/>
    </row>
    <row r="2209" spans="1:2" x14ac:dyDescent="0.25">
      <c r="A2209" s="32"/>
      <c r="B2209" s="33"/>
    </row>
    <row r="2210" spans="1:2" x14ac:dyDescent="0.25">
      <c r="A2210" s="32"/>
      <c r="B2210" s="33"/>
    </row>
    <row r="2211" spans="1:2" x14ac:dyDescent="0.25">
      <c r="A2211" s="32"/>
      <c r="B2211" s="33"/>
    </row>
    <row r="2212" spans="1:2" x14ac:dyDescent="0.25">
      <c r="A2212" s="32"/>
      <c r="B2212" s="33"/>
    </row>
    <row r="2213" spans="1:2" x14ac:dyDescent="0.25">
      <c r="A2213" s="32"/>
      <c r="B2213" s="33"/>
    </row>
    <row r="2214" spans="1:2" x14ac:dyDescent="0.25">
      <c r="A2214" s="32"/>
      <c r="B2214" s="33"/>
    </row>
    <row r="2215" spans="1:2" x14ac:dyDescent="0.25">
      <c r="A2215" s="32"/>
      <c r="B2215" s="33"/>
    </row>
    <row r="2216" spans="1:2" x14ac:dyDescent="0.25">
      <c r="A2216" s="32"/>
      <c r="B2216" s="33"/>
    </row>
    <row r="2217" spans="1:2" x14ac:dyDescent="0.25">
      <c r="A2217" s="32"/>
      <c r="B2217" s="33"/>
    </row>
    <row r="2218" spans="1:2" x14ac:dyDescent="0.25">
      <c r="A2218" s="32"/>
      <c r="B2218" s="33"/>
    </row>
    <row r="2219" spans="1:2" x14ac:dyDescent="0.25">
      <c r="A2219" s="32"/>
      <c r="B2219" s="33"/>
    </row>
    <row r="2220" spans="1:2" x14ac:dyDescent="0.25">
      <c r="A2220" s="32"/>
      <c r="B2220" s="33"/>
    </row>
    <row r="2221" spans="1:2" x14ac:dyDescent="0.25">
      <c r="A2221" s="32"/>
      <c r="B2221" s="33"/>
    </row>
    <row r="2222" spans="1:2" x14ac:dyDescent="0.25">
      <c r="A2222" s="32"/>
      <c r="B2222" s="33"/>
    </row>
    <row r="2223" spans="1:2" x14ac:dyDescent="0.25">
      <c r="A2223" s="32"/>
      <c r="B2223" s="33"/>
    </row>
    <row r="2224" spans="1:2" x14ac:dyDescent="0.25">
      <c r="A2224" s="32"/>
      <c r="B2224" s="33"/>
    </row>
    <row r="2225" spans="1:2" x14ac:dyDescent="0.25">
      <c r="A2225" s="32"/>
      <c r="B2225" s="33"/>
    </row>
    <row r="2226" spans="1:2" x14ac:dyDescent="0.25">
      <c r="A2226" s="32"/>
      <c r="B2226" s="33"/>
    </row>
    <row r="2227" spans="1:2" x14ac:dyDescent="0.25">
      <c r="A2227" s="32"/>
      <c r="B2227" s="33"/>
    </row>
    <row r="2228" spans="1:2" x14ac:dyDescent="0.25">
      <c r="A2228" s="32"/>
      <c r="B2228" s="33"/>
    </row>
    <row r="2229" spans="1:2" x14ac:dyDescent="0.25">
      <c r="A2229" s="32"/>
      <c r="B2229" s="33"/>
    </row>
    <row r="2230" spans="1:2" x14ac:dyDescent="0.25">
      <c r="A2230" s="32"/>
      <c r="B2230" s="33"/>
    </row>
    <row r="2231" spans="1:2" x14ac:dyDescent="0.25">
      <c r="A2231" s="32"/>
      <c r="B2231" s="33"/>
    </row>
    <row r="2232" spans="1:2" x14ac:dyDescent="0.25">
      <c r="A2232" s="32"/>
      <c r="B2232" s="33"/>
    </row>
    <row r="2233" spans="1:2" x14ac:dyDescent="0.25">
      <c r="A2233" s="32"/>
      <c r="B2233" s="33"/>
    </row>
    <row r="2234" spans="1:2" x14ac:dyDescent="0.25">
      <c r="A2234" s="32"/>
      <c r="B2234" s="33"/>
    </row>
    <row r="2235" spans="1:2" x14ac:dyDescent="0.25">
      <c r="A2235" s="32"/>
      <c r="B2235" s="33"/>
    </row>
    <row r="2236" spans="1:2" x14ac:dyDescent="0.25">
      <c r="A2236" s="32"/>
      <c r="B2236" s="33"/>
    </row>
    <row r="2237" spans="1:2" x14ac:dyDescent="0.25">
      <c r="A2237" s="32"/>
      <c r="B2237" s="33"/>
    </row>
    <row r="2238" spans="1:2" x14ac:dyDescent="0.25">
      <c r="A2238" s="32"/>
      <c r="B2238" s="33"/>
    </row>
    <row r="2239" spans="1:2" x14ac:dyDescent="0.25">
      <c r="A2239" s="32"/>
      <c r="B2239" s="33"/>
    </row>
    <row r="2240" spans="1:2" x14ac:dyDescent="0.25">
      <c r="A2240" s="32"/>
      <c r="B2240" s="33"/>
    </row>
    <row r="2241" spans="1:2" x14ac:dyDescent="0.25">
      <c r="A2241" s="32"/>
      <c r="B2241" s="33"/>
    </row>
    <row r="2242" spans="1:2" x14ac:dyDescent="0.25">
      <c r="A2242" s="32"/>
      <c r="B2242" s="33"/>
    </row>
    <row r="2243" spans="1:2" x14ac:dyDescent="0.25">
      <c r="A2243" s="32"/>
      <c r="B2243" s="33"/>
    </row>
    <row r="2244" spans="1:2" x14ac:dyDescent="0.25">
      <c r="A2244" s="32"/>
      <c r="B2244" s="33"/>
    </row>
    <row r="2245" spans="1:2" x14ac:dyDescent="0.25">
      <c r="A2245" s="32"/>
      <c r="B2245" s="33"/>
    </row>
    <row r="2246" spans="1:2" x14ac:dyDescent="0.25">
      <c r="A2246" s="32"/>
      <c r="B2246" s="33"/>
    </row>
    <row r="2247" spans="1:2" x14ac:dyDescent="0.25">
      <c r="A2247" s="32"/>
      <c r="B2247" s="33"/>
    </row>
    <row r="2248" spans="1:2" x14ac:dyDescent="0.25">
      <c r="A2248" s="32"/>
      <c r="B2248" s="33"/>
    </row>
    <row r="2249" spans="1:2" x14ac:dyDescent="0.25">
      <c r="A2249" s="32"/>
      <c r="B2249" s="33"/>
    </row>
    <row r="2250" spans="1:2" x14ac:dyDescent="0.25">
      <c r="A2250" s="32"/>
      <c r="B2250" s="33"/>
    </row>
    <row r="2251" spans="1:2" x14ac:dyDescent="0.25">
      <c r="A2251" s="32"/>
      <c r="B2251" s="33"/>
    </row>
    <row r="2252" spans="1:2" x14ac:dyDescent="0.25">
      <c r="A2252" s="32"/>
      <c r="B2252" s="33"/>
    </row>
    <row r="2253" spans="1:2" x14ac:dyDescent="0.25">
      <c r="A2253" s="32"/>
      <c r="B2253" s="33"/>
    </row>
    <row r="2254" spans="1:2" x14ac:dyDescent="0.25">
      <c r="A2254" s="32"/>
      <c r="B2254" s="33"/>
    </row>
    <row r="2255" spans="1:2" x14ac:dyDescent="0.25">
      <c r="A2255" s="32"/>
      <c r="B2255" s="33"/>
    </row>
    <row r="2256" spans="1:2" x14ac:dyDescent="0.25">
      <c r="A2256" s="32"/>
      <c r="B2256" s="33"/>
    </row>
    <row r="2257" spans="1:2" x14ac:dyDescent="0.25">
      <c r="A2257" s="32"/>
      <c r="B2257" s="33"/>
    </row>
    <row r="2258" spans="1:2" x14ac:dyDescent="0.25">
      <c r="A2258" s="32"/>
      <c r="B2258" s="33"/>
    </row>
    <row r="2259" spans="1:2" x14ac:dyDescent="0.25">
      <c r="A2259" s="32"/>
      <c r="B2259" s="33"/>
    </row>
    <row r="2260" spans="1:2" x14ac:dyDescent="0.25">
      <c r="A2260" s="32"/>
      <c r="B2260" s="33"/>
    </row>
    <row r="2261" spans="1:2" x14ac:dyDescent="0.25">
      <c r="A2261" s="32"/>
      <c r="B2261" s="33"/>
    </row>
    <row r="2262" spans="1:2" x14ac:dyDescent="0.25">
      <c r="A2262" s="32"/>
      <c r="B2262" s="33"/>
    </row>
    <row r="2263" spans="1:2" x14ac:dyDescent="0.25">
      <c r="A2263" s="32"/>
      <c r="B2263" s="33"/>
    </row>
    <row r="2264" spans="1:2" x14ac:dyDescent="0.25">
      <c r="A2264" s="32"/>
      <c r="B2264" s="33"/>
    </row>
    <row r="2265" spans="1:2" x14ac:dyDescent="0.25">
      <c r="A2265" s="32"/>
      <c r="B2265" s="33"/>
    </row>
    <row r="2266" spans="1:2" x14ac:dyDescent="0.25">
      <c r="A2266" s="32"/>
      <c r="B2266" s="33"/>
    </row>
    <row r="2267" spans="1:2" x14ac:dyDescent="0.25">
      <c r="A2267" s="32"/>
      <c r="B2267" s="33"/>
    </row>
    <row r="2268" spans="1:2" x14ac:dyDescent="0.25">
      <c r="A2268" s="32"/>
      <c r="B2268" s="33"/>
    </row>
    <row r="2269" spans="1:2" x14ac:dyDescent="0.25">
      <c r="A2269" s="32"/>
      <c r="B2269" s="33"/>
    </row>
    <row r="2270" spans="1:2" x14ac:dyDescent="0.25">
      <c r="A2270" s="32"/>
      <c r="B2270" s="33"/>
    </row>
    <row r="2271" spans="1:2" x14ac:dyDescent="0.25">
      <c r="A2271" s="32"/>
      <c r="B2271" s="33"/>
    </row>
    <row r="2272" spans="1:2" x14ac:dyDescent="0.25">
      <c r="A2272" s="32"/>
      <c r="B2272" s="33"/>
    </row>
    <row r="2273" spans="1:2" x14ac:dyDescent="0.25">
      <c r="A2273" s="32"/>
      <c r="B2273" s="33"/>
    </row>
    <row r="2274" spans="1:2" x14ac:dyDescent="0.25">
      <c r="A2274" s="32"/>
      <c r="B2274" s="33"/>
    </row>
    <row r="2275" spans="1:2" x14ac:dyDescent="0.25">
      <c r="A2275" s="32"/>
      <c r="B2275" s="33"/>
    </row>
    <row r="2276" spans="1:2" x14ac:dyDescent="0.25">
      <c r="A2276" s="32"/>
      <c r="B2276" s="33"/>
    </row>
    <row r="2277" spans="1:2" x14ac:dyDescent="0.25">
      <c r="A2277" s="32"/>
      <c r="B2277" s="33"/>
    </row>
    <row r="2278" spans="1:2" x14ac:dyDescent="0.25">
      <c r="A2278" s="32"/>
      <c r="B2278" s="33"/>
    </row>
    <row r="2279" spans="1:2" x14ac:dyDescent="0.25">
      <c r="A2279" s="32"/>
      <c r="B2279" s="33"/>
    </row>
    <row r="2280" spans="1:2" x14ac:dyDescent="0.25">
      <c r="A2280" s="32"/>
      <c r="B2280" s="33"/>
    </row>
    <row r="2281" spans="1:2" x14ac:dyDescent="0.25">
      <c r="A2281" s="32"/>
      <c r="B2281" s="33"/>
    </row>
    <row r="2282" spans="1:2" x14ac:dyDescent="0.25">
      <c r="A2282" s="32"/>
      <c r="B2282" s="33"/>
    </row>
    <row r="2283" spans="1:2" x14ac:dyDescent="0.25">
      <c r="A2283" s="32"/>
      <c r="B2283" s="33"/>
    </row>
    <row r="2284" spans="1:2" x14ac:dyDescent="0.25">
      <c r="A2284" s="32"/>
      <c r="B2284" s="33"/>
    </row>
    <row r="2285" spans="1:2" x14ac:dyDescent="0.25">
      <c r="A2285" s="32"/>
      <c r="B2285" s="33"/>
    </row>
    <row r="2286" spans="1:2" x14ac:dyDescent="0.25">
      <c r="A2286" s="32"/>
      <c r="B2286" s="33"/>
    </row>
    <row r="2287" spans="1:2" x14ac:dyDescent="0.25">
      <c r="A2287" s="32"/>
      <c r="B2287" s="33"/>
    </row>
    <row r="2288" spans="1:2" x14ac:dyDescent="0.25">
      <c r="A2288" s="32"/>
      <c r="B2288" s="33"/>
    </row>
    <row r="2289" spans="1:2" x14ac:dyDescent="0.25">
      <c r="A2289" s="32"/>
      <c r="B2289" s="33"/>
    </row>
    <row r="2290" spans="1:2" x14ac:dyDescent="0.25">
      <c r="A2290" s="32"/>
      <c r="B2290" s="33"/>
    </row>
    <row r="2291" spans="1:2" x14ac:dyDescent="0.25">
      <c r="A2291" s="32"/>
      <c r="B2291" s="33"/>
    </row>
    <row r="2292" spans="1:2" x14ac:dyDescent="0.25">
      <c r="A2292" s="32"/>
      <c r="B2292" s="33"/>
    </row>
    <row r="2293" spans="1:2" x14ac:dyDescent="0.25">
      <c r="A2293" s="32"/>
      <c r="B2293" s="33"/>
    </row>
    <row r="2294" spans="1:2" x14ac:dyDescent="0.25">
      <c r="A2294" s="32"/>
      <c r="B2294" s="33"/>
    </row>
    <row r="2295" spans="1:2" x14ac:dyDescent="0.25">
      <c r="A2295" s="32"/>
      <c r="B2295" s="33"/>
    </row>
    <row r="2296" spans="1:2" x14ac:dyDescent="0.25">
      <c r="A2296" s="32"/>
      <c r="B2296" s="33"/>
    </row>
    <row r="2297" spans="1:2" x14ac:dyDescent="0.25">
      <c r="A2297" s="32"/>
      <c r="B2297" s="33"/>
    </row>
    <row r="2298" spans="1:2" x14ac:dyDescent="0.25">
      <c r="A2298" s="32"/>
      <c r="B2298" s="33"/>
    </row>
    <row r="2299" spans="1:2" x14ac:dyDescent="0.25">
      <c r="A2299" s="32"/>
      <c r="B2299" s="33"/>
    </row>
    <row r="2300" spans="1:2" x14ac:dyDescent="0.25">
      <c r="A2300" s="32"/>
      <c r="B2300" s="33"/>
    </row>
    <row r="2301" spans="1:2" x14ac:dyDescent="0.25">
      <c r="A2301" s="32"/>
      <c r="B2301" s="33"/>
    </row>
    <row r="2302" spans="1:2" x14ac:dyDescent="0.25">
      <c r="A2302" s="32"/>
      <c r="B2302" s="33"/>
    </row>
    <row r="2303" spans="1:2" x14ac:dyDescent="0.25">
      <c r="A2303" s="32"/>
      <c r="B2303" s="33"/>
    </row>
    <row r="2304" spans="1:2" x14ac:dyDescent="0.25">
      <c r="A2304" s="32"/>
      <c r="B2304" s="33"/>
    </row>
    <row r="2305" spans="1:2" x14ac:dyDescent="0.25">
      <c r="A2305" s="32"/>
      <c r="B2305" s="33"/>
    </row>
    <row r="2306" spans="1:2" x14ac:dyDescent="0.25">
      <c r="A2306" s="32"/>
      <c r="B2306" s="33"/>
    </row>
    <row r="2307" spans="1:2" x14ac:dyDescent="0.25">
      <c r="A2307" s="32"/>
      <c r="B2307" s="33"/>
    </row>
    <row r="2308" spans="1:2" x14ac:dyDescent="0.25">
      <c r="A2308" s="32"/>
      <c r="B2308" s="33"/>
    </row>
    <row r="2309" spans="1:2" x14ac:dyDescent="0.25">
      <c r="A2309" s="32"/>
      <c r="B2309" s="33"/>
    </row>
    <row r="2310" spans="1:2" x14ac:dyDescent="0.25">
      <c r="A2310" s="32"/>
      <c r="B2310" s="33"/>
    </row>
    <row r="2311" spans="1:2" x14ac:dyDescent="0.25">
      <c r="A2311" s="32"/>
      <c r="B2311" s="33"/>
    </row>
    <row r="2312" spans="1:2" x14ac:dyDescent="0.25">
      <c r="A2312" s="32"/>
      <c r="B2312" s="33"/>
    </row>
    <row r="2313" spans="1:2" x14ac:dyDescent="0.25">
      <c r="A2313" s="32"/>
      <c r="B2313" s="33"/>
    </row>
    <row r="2314" spans="1:2" x14ac:dyDescent="0.25">
      <c r="A2314" s="32"/>
      <c r="B2314" s="33"/>
    </row>
    <row r="2315" spans="1:2" x14ac:dyDescent="0.25">
      <c r="A2315" s="32"/>
      <c r="B2315" s="33"/>
    </row>
    <row r="2316" spans="1:2" x14ac:dyDescent="0.25">
      <c r="A2316" s="32"/>
      <c r="B2316" s="33"/>
    </row>
    <row r="2317" spans="1:2" x14ac:dyDescent="0.25">
      <c r="A2317" s="32"/>
      <c r="B2317" s="33"/>
    </row>
    <row r="2318" spans="1:2" x14ac:dyDescent="0.25">
      <c r="A2318" s="32"/>
      <c r="B2318" s="33"/>
    </row>
    <row r="2319" spans="1:2" x14ac:dyDescent="0.25">
      <c r="A2319" s="32"/>
      <c r="B2319" s="33"/>
    </row>
    <row r="2320" spans="1:2" x14ac:dyDescent="0.25">
      <c r="A2320" s="32"/>
      <c r="B2320" s="33"/>
    </row>
    <row r="2321" spans="1:2" x14ac:dyDescent="0.25">
      <c r="A2321" s="32"/>
      <c r="B2321" s="33"/>
    </row>
    <row r="2322" spans="1:2" x14ac:dyDescent="0.25">
      <c r="A2322" s="32"/>
      <c r="B2322" s="33"/>
    </row>
    <row r="2323" spans="1:2" x14ac:dyDescent="0.25">
      <c r="A2323" s="32"/>
      <c r="B2323" s="33"/>
    </row>
    <row r="2324" spans="1:2" x14ac:dyDescent="0.25">
      <c r="A2324" s="32"/>
      <c r="B2324" s="33"/>
    </row>
    <row r="2325" spans="1:2" x14ac:dyDescent="0.25">
      <c r="A2325" s="32"/>
      <c r="B2325" s="33"/>
    </row>
    <row r="2326" spans="1:2" x14ac:dyDescent="0.25">
      <c r="A2326" s="32"/>
      <c r="B2326" s="33"/>
    </row>
    <row r="2327" spans="1:2" x14ac:dyDescent="0.25">
      <c r="A2327" s="32"/>
      <c r="B2327" s="33"/>
    </row>
    <row r="2328" spans="1:2" x14ac:dyDescent="0.25">
      <c r="A2328" s="32"/>
      <c r="B2328" s="33"/>
    </row>
    <row r="2329" spans="1:2" x14ac:dyDescent="0.25">
      <c r="A2329" s="32"/>
      <c r="B2329" s="33"/>
    </row>
    <row r="2330" spans="1:2" x14ac:dyDescent="0.25">
      <c r="A2330" s="32"/>
      <c r="B2330" s="33"/>
    </row>
    <row r="2331" spans="1:2" x14ac:dyDescent="0.25">
      <c r="A2331" s="32"/>
      <c r="B2331" s="33"/>
    </row>
    <row r="2332" spans="1:2" x14ac:dyDescent="0.25">
      <c r="A2332" s="32"/>
      <c r="B2332" s="33"/>
    </row>
    <row r="2333" spans="1:2" x14ac:dyDescent="0.25">
      <c r="A2333" s="32"/>
      <c r="B2333" s="33"/>
    </row>
    <row r="2334" spans="1:2" x14ac:dyDescent="0.25">
      <c r="A2334" s="32"/>
      <c r="B2334" s="33"/>
    </row>
    <row r="2335" spans="1:2" x14ac:dyDescent="0.25">
      <c r="A2335" s="32"/>
      <c r="B2335" s="33"/>
    </row>
    <row r="2336" spans="1:2" x14ac:dyDescent="0.25">
      <c r="A2336" s="32"/>
      <c r="B2336" s="33"/>
    </row>
    <row r="2337" spans="1:2" x14ac:dyDescent="0.25">
      <c r="A2337" s="32"/>
      <c r="B2337" s="33"/>
    </row>
    <row r="2338" spans="1:2" x14ac:dyDescent="0.25">
      <c r="A2338" s="32"/>
      <c r="B2338" s="33"/>
    </row>
    <row r="2339" spans="1:2" x14ac:dyDescent="0.25">
      <c r="A2339" s="32"/>
      <c r="B2339" s="33"/>
    </row>
    <row r="2340" spans="1:2" x14ac:dyDescent="0.25">
      <c r="A2340" s="32"/>
      <c r="B2340" s="33"/>
    </row>
    <row r="2341" spans="1:2" x14ac:dyDescent="0.25">
      <c r="A2341" s="32"/>
      <c r="B2341" s="33"/>
    </row>
    <row r="2342" spans="1:2" x14ac:dyDescent="0.25">
      <c r="A2342" s="32"/>
      <c r="B2342" s="33"/>
    </row>
    <row r="2343" spans="1:2" x14ac:dyDescent="0.25">
      <c r="A2343" s="32"/>
      <c r="B2343" s="33"/>
    </row>
    <row r="2344" spans="1:2" x14ac:dyDescent="0.25">
      <c r="A2344" s="32"/>
      <c r="B2344" s="33"/>
    </row>
    <row r="2345" spans="1:2" x14ac:dyDescent="0.25">
      <c r="A2345" s="32"/>
      <c r="B2345" s="33"/>
    </row>
    <row r="2346" spans="1:2" x14ac:dyDescent="0.25">
      <c r="A2346" s="32"/>
      <c r="B2346" s="33"/>
    </row>
    <row r="2347" spans="1:2" x14ac:dyDescent="0.25">
      <c r="A2347" s="32"/>
      <c r="B2347" s="33"/>
    </row>
    <row r="2348" spans="1:2" x14ac:dyDescent="0.25">
      <c r="A2348" s="32"/>
      <c r="B2348" s="33"/>
    </row>
    <row r="2349" spans="1:2" x14ac:dyDescent="0.25">
      <c r="A2349" s="32"/>
      <c r="B2349" s="35"/>
    </row>
    <row r="2350" spans="1:2" x14ac:dyDescent="0.25">
      <c r="A2350" s="32"/>
      <c r="B2350" s="35"/>
    </row>
    <row r="2351" spans="1:2" x14ac:dyDescent="0.25">
      <c r="A2351" s="32"/>
      <c r="B2351" s="33"/>
    </row>
    <row r="2352" spans="1:2" x14ac:dyDescent="0.25">
      <c r="A2352" s="32"/>
      <c r="B2352" s="33"/>
    </row>
    <row r="2353" spans="1:2" x14ac:dyDescent="0.25">
      <c r="A2353" s="32"/>
      <c r="B2353" s="33"/>
    </row>
    <row r="2354" spans="1:2" x14ac:dyDescent="0.25">
      <c r="A2354" s="32"/>
      <c r="B2354" s="33"/>
    </row>
    <row r="2355" spans="1:2" x14ac:dyDescent="0.25">
      <c r="A2355" s="32"/>
      <c r="B2355" s="33"/>
    </row>
    <row r="2356" spans="1:2" x14ac:dyDescent="0.25">
      <c r="A2356" s="32"/>
      <c r="B2356" s="33"/>
    </row>
    <row r="2357" spans="1:2" x14ac:dyDescent="0.25">
      <c r="A2357" s="32"/>
      <c r="B2357" s="33"/>
    </row>
    <row r="2358" spans="1:2" x14ac:dyDescent="0.25">
      <c r="A2358" s="32"/>
      <c r="B2358" s="33"/>
    </row>
    <row r="2359" spans="1:2" x14ac:dyDescent="0.25">
      <c r="A2359" s="32"/>
      <c r="B2359" s="33"/>
    </row>
    <row r="2360" spans="1:2" x14ac:dyDescent="0.25">
      <c r="A2360" s="32"/>
      <c r="B2360" s="33"/>
    </row>
    <row r="2361" spans="1:2" x14ac:dyDescent="0.25">
      <c r="A2361" s="32"/>
      <c r="B2361" s="33"/>
    </row>
    <row r="2362" spans="1:2" x14ac:dyDescent="0.25">
      <c r="A2362" s="32"/>
      <c r="B2362" s="33"/>
    </row>
    <row r="2363" spans="1:2" x14ac:dyDescent="0.25">
      <c r="A2363" s="32"/>
      <c r="B2363" s="33"/>
    </row>
    <row r="2364" spans="1:2" x14ac:dyDescent="0.25">
      <c r="A2364" s="32"/>
      <c r="B2364" s="33"/>
    </row>
    <row r="2365" spans="1:2" x14ac:dyDescent="0.25">
      <c r="A2365" s="32"/>
      <c r="B2365" s="33"/>
    </row>
    <row r="2366" spans="1:2" x14ac:dyDescent="0.25">
      <c r="A2366" s="32"/>
      <c r="B2366" s="33"/>
    </row>
    <row r="2367" spans="1:2" x14ac:dyDescent="0.25">
      <c r="A2367" s="32"/>
      <c r="B2367" s="33"/>
    </row>
    <row r="2368" spans="1:2" x14ac:dyDescent="0.25">
      <c r="A2368" s="32"/>
      <c r="B2368" s="33"/>
    </row>
    <row r="2369" spans="1:2" x14ac:dyDescent="0.25">
      <c r="A2369" s="32"/>
      <c r="B2369" s="33"/>
    </row>
    <row r="2370" spans="1:2" x14ac:dyDescent="0.25">
      <c r="A2370" s="32"/>
      <c r="B2370" s="33"/>
    </row>
    <row r="2371" spans="1:2" x14ac:dyDescent="0.25">
      <c r="A2371" s="32"/>
      <c r="B2371" s="33"/>
    </row>
    <row r="2372" spans="1:2" x14ac:dyDescent="0.25">
      <c r="A2372" s="32"/>
      <c r="B2372" s="33"/>
    </row>
    <row r="2373" spans="1:2" x14ac:dyDescent="0.25">
      <c r="A2373" s="32"/>
      <c r="B2373" s="33"/>
    </row>
    <row r="2374" spans="1:2" x14ac:dyDescent="0.25">
      <c r="A2374" s="32"/>
      <c r="B2374" s="33"/>
    </row>
    <row r="2375" spans="1:2" x14ac:dyDescent="0.25">
      <c r="A2375" s="32"/>
      <c r="B2375" s="33"/>
    </row>
    <row r="2376" spans="1:2" x14ac:dyDescent="0.25">
      <c r="A2376" s="32"/>
      <c r="B2376" s="33"/>
    </row>
    <row r="2377" spans="1:2" x14ac:dyDescent="0.25">
      <c r="A2377" s="32"/>
      <c r="B2377" s="33"/>
    </row>
    <row r="2378" spans="1:2" x14ac:dyDescent="0.25">
      <c r="A2378" s="32"/>
      <c r="B2378" s="33"/>
    </row>
    <row r="2379" spans="1:2" x14ac:dyDescent="0.25">
      <c r="A2379" s="32"/>
      <c r="B2379" s="33"/>
    </row>
    <row r="2380" spans="1:2" x14ac:dyDescent="0.25">
      <c r="A2380" s="32"/>
      <c r="B2380" s="33"/>
    </row>
    <row r="2381" spans="1:2" x14ac:dyDescent="0.25">
      <c r="A2381" s="32"/>
      <c r="B2381" s="33"/>
    </row>
    <row r="2382" spans="1:2" x14ac:dyDescent="0.25">
      <c r="A2382" s="32"/>
      <c r="B2382" s="33"/>
    </row>
    <row r="2383" spans="1:2" x14ac:dyDescent="0.25">
      <c r="A2383" s="32"/>
      <c r="B2383" s="33"/>
    </row>
    <row r="2384" spans="1:2" x14ac:dyDescent="0.25">
      <c r="A2384" s="32"/>
      <c r="B2384" s="33"/>
    </row>
    <row r="2385" spans="1:2" x14ac:dyDescent="0.25">
      <c r="A2385" s="32"/>
      <c r="B2385" s="33"/>
    </row>
    <row r="2386" spans="1:2" x14ac:dyDescent="0.25">
      <c r="A2386" s="32"/>
      <c r="B2386" s="33"/>
    </row>
    <row r="2387" spans="1:2" x14ac:dyDescent="0.25">
      <c r="A2387" s="32"/>
      <c r="B2387" s="33"/>
    </row>
    <row r="2388" spans="1:2" x14ac:dyDescent="0.25">
      <c r="A2388" s="32"/>
      <c r="B2388" s="33"/>
    </row>
    <row r="2389" spans="1:2" x14ac:dyDescent="0.25">
      <c r="A2389" s="32"/>
      <c r="B2389" s="33"/>
    </row>
    <row r="2390" spans="1:2" x14ac:dyDescent="0.25">
      <c r="A2390" s="32"/>
      <c r="B2390" s="33"/>
    </row>
    <row r="2391" spans="1:2" x14ac:dyDescent="0.25">
      <c r="A2391" s="32"/>
      <c r="B2391" s="33"/>
    </row>
    <row r="2392" spans="1:2" x14ac:dyDescent="0.25">
      <c r="A2392" s="32"/>
      <c r="B2392" s="33"/>
    </row>
    <row r="2393" spans="1:2" x14ac:dyDescent="0.25">
      <c r="A2393" s="32"/>
      <c r="B2393" s="33"/>
    </row>
    <row r="2394" spans="1:2" x14ac:dyDescent="0.25">
      <c r="A2394" s="32"/>
      <c r="B2394" s="33"/>
    </row>
    <row r="2395" spans="1:2" x14ac:dyDescent="0.25">
      <c r="A2395" s="32"/>
      <c r="B2395" s="33"/>
    </row>
    <row r="2396" spans="1:2" x14ac:dyDescent="0.25">
      <c r="A2396" s="32"/>
      <c r="B2396" s="33"/>
    </row>
    <row r="2397" spans="1:2" x14ac:dyDescent="0.25">
      <c r="A2397" s="32"/>
      <c r="B2397" s="33"/>
    </row>
    <row r="2398" spans="1:2" x14ac:dyDescent="0.25">
      <c r="A2398" s="32"/>
      <c r="B2398" s="33"/>
    </row>
    <row r="2399" spans="1:2" x14ac:dyDescent="0.25">
      <c r="A2399" s="32"/>
      <c r="B2399" s="33"/>
    </row>
    <row r="2400" spans="1:2" x14ac:dyDescent="0.25">
      <c r="A2400" s="32"/>
      <c r="B2400" s="33"/>
    </row>
    <row r="2401" spans="1:2" x14ac:dyDescent="0.25">
      <c r="A2401" s="32"/>
      <c r="B2401" s="33"/>
    </row>
    <row r="2402" spans="1:2" x14ac:dyDescent="0.25">
      <c r="A2402" s="32"/>
      <c r="B2402" s="33"/>
    </row>
    <row r="2403" spans="1:2" x14ac:dyDescent="0.25">
      <c r="A2403" s="32"/>
      <c r="B2403" s="33"/>
    </row>
    <row r="2404" spans="1:2" x14ac:dyDescent="0.25">
      <c r="A2404" s="32"/>
      <c r="B2404" s="33"/>
    </row>
    <row r="2405" spans="1:2" x14ac:dyDescent="0.25">
      <c r="A2405" s="32"/>
      <c r="B2405" s="33"/>
    </row>
    <row r="2406" spans="1:2" x14ac:dyDescent="0.25">
      <c r="A2406" s="32"/>
      <c r="B2406" s="33"/>
    </row>
    <row r="2407" spans="1:2" x14ac:dyDescent="0.25">
      <c r="A2407" s="32"/>
      <c r="B2407" s="33"/>
    </row>
    <row r="2408" spans="1:2" x14ac:dyDescent="0.25">
      <c r="A2408" s="32"/>
      <c r="B2408" s="33"/>
    </row>
    <row r="2409" spans="1:2" x14ac:dyDescent="0.25">
      <c r="A2409" s="32"/>
      <c r="B2409" s="33"/>
    </row>
    <row r="2410" spans="1:2" x14ac:dyDescent="0.25">
      <c r="A2410" s="32"/>
      <c r="B2410" s="33"/>
    </row>
    <row r="2411" spans="1:2" x14ac:dyDescent="0.25">
      <c r="A2411" s="32"/>
      <c r="B2411" s="33"/>
    </row>
    <row r="2412" spans="1:2" x14ac:dyDescent="0.25">
      <c r="A2412" s="32"/>
      <c r="B2412" s="33"/>
    </row>
    <row r="2413" spans="1:2" x14ac:dyDescent="0.25">
      <c r="A2413" s="32"/>
      <c r="B2413" s="33"/>
    </row>
    <row r="2414" spans="1:2" x14ac:dyDescent="0.25">
      <c r="A2414" s="32"/>
      <c r="B2414" s="33"/>
    </row>
    <row r="2415" spans="1:2" x14ac:dyDescent="0.25">
      <c r="A2415" s="32"/>
      <c r="B2415" s="33"/>
    </row>
    <row r="2416" spans="1:2" x14ac:dyDescent="0.25">
      <c r="A2416" s="32"/>
      <c r="B2416" s="33"/>
    </row>
    <row r="2417" spans="1:2" x14ac:dyDescent="0.25">
      <c r="A2417" s="32"/>
      <c r="B2417" s="33"/>
    </row>
    <row r="2418" spans="1:2" x14ac:dyDescent="0.25">
      <c r="A2418" s="32"/>
      <c r="B2418" s="33"/>
    </row>
    <row r="2419" spans="1:2" x14ac:dyDescent="0.25">
      <c r="A2419" s="32"/>
      <c r="B2419" s="33"/>
    </row>
    <row r="2420" spans="1:2" x14ac:dyDescent="0.25">
      <c r="A2420" s="32"/>
      <c r="B2420" s="33"/>
    </row>
    <row r="2421" spans="1:2" x14ac:dyDescent="0.25">
      <c r="A2421" s="32"/>
      <c r="B2421" s="33"/>
    </row>
    <row r="2422" spans="1:2" x14ac:dyDescent="0.25">
      <c r="A2422" s="32"/>
      <c r="B2422" s="33"/>
    </row>
    <row r="2423" spans="1:2" x14ac:dyDescent="0.25">
      <c r="A2423" s="32"/>
      <c r="B2423" s="33"/>
    </row>
    <row r="2424" spans="1:2" x14ac:dyDescent="0.25">
      <c r="A2424" s="32"/>
      <c r="B2424" s="33"/>
    </row>
    <row r="2425" spans="1:2" x14ac:dyDescent="0.25">
      <c r="A2425" s="32"/>
      <c r="B2425" s="33"/>
    </row>
    <row r="2426" spans="1:2" x14ac:dyDescent="0.25">
      <c r="A2426" s="32"/>
      <c r="B2426" s="33"/>
    </row>
    <row r="2427" spans="1:2" x14ac:dyDescent="0.25">
      <c r="A2427" s="32"/>
      <c r="B2427" s="33"/>
    </row>
    <row r="2428" spans="1:2" x14ac:dyDescent="0.25">
      <c r="A2428" s="32"/>
      <c r="B2428" s="33"/>
    </row>
    <row r="2429" spans="1:2" x14ac:dyDescent="0.25">
      <c r="A2429" s="32"/>
      <c r="B2429" s="33"/>
    </row>
    <row r="2430" spans="1:2" x14ac:dyDescent="0.25">
      <c r="A2430" s="32"/>
      <c r="B2430" s="33"/>
    </row>
    <row r="2431" spans="1:2" x14ac:dyDescent="0.25">
      <c r="A2431" s="32"/>
      <c r="B2431" s="33"/>
    </row>
    <row r="2432" spans="1:2" x14ac:dyDescent="0.25">
      <c r="A2432" s="32"/>
      <c r="B2432" s="33"/>
    </row>
    <row r="2433" spans="1:2" x14ac:dyDescent="0.25">
      <c r="A2433" s="32"/>
      <c r="B2433" s="33"/>
    </row>
    <row r="2434" spans="1:2" x14ac:dyDescent="0.25">
      <c r="A2434" s="32"/>
      <c r="B2434" s="33"/>
    </row>
    <row r="2435" spans="1:2" x14ac:dyDescent="0.25">
      <c r="A2435" s="32"/>
      <c r="B2435" s="33"/>
    </row>
    <row r="2436" spans="1:2" x14ac:dyDescent="0.25">
      <c r="A2436" s="32"/>
      <c r="B2436" s="33"/>
    </row>
    <row r="2437" spans="1:2" x14ac:dyDescent="0.25">
      <c r="A2437" s="32"/>
      <c r="B2437" s="33"/>
    </row>
    <row r="2438" spans="1:2" x14ac:dyDescent="0.25">
      <c r="A2438" s="32"/>
      <c r="B2438" s="33"/>
    </row>
    <row r="2439" spans="1:2" x14ac:dyDescent="0.25">
      <c r="A2439" s="32"/>
      <c r="B2439" s="33"/>
    </row>
    <row r="2440" spans="1:2" x14ac:dyDescent="0.25">
      <c r="A2440" s="32"/>
      <c r="B2440" s="33"/>
    </row>
    <row r="2441" spans="1:2" x14ac:dyDescent="0.25">
      <c r="A2441" s="32"/>
      <c r="B2441" s="33"/>
    </row>
    <row r="2442" spans="1:2" x14ac:dyDescent="0.25">
      <c r="A2442" s="32"/>
      <c r="B2442" s="33"/>
    </row>
    <row r="2443" spans="1:2" x14ac:dyDescent="0.25">
      <c r="A2443" s="32"/>
      <c r="B2443" s="33"/>
    </row>
    <row r="2444" spans="1:2" x14ac:dyDescent="0.25">
      <c r="A2444" s="32"/>
      <c r="B2444" s="33"/>
    </row>
    <row r="2445" spans="1:2" x14ac:dyDescent="0.25">
      <c r="A2445" s="32"/>
      <c r="B2445" s="33"/>
    </row>
    <row r="2446" spans="1:2" x14ac:dyDescent="0.25">
      <c r="A2446" s="32"/>
      <c r="B2446" s="33"/>
    </row>
    <row r="2447" spans="1:2" x14ac:dyDescent="0.25">
      <c r="A2447" s="32"/>
      <c r="B2447" s="33"/>
    </row>
    <row r="2448" spans="1:2" x14ac:dyDescent="0.25">
      <c r="A2448" s="32"/>
      <c r="B2448" s="33"/>
    </row>
    <row r="2449" spans="1:2" x14ac:dyDescent="0.25">
      <c r="A2449" s="32"/>
      <c r="B2449" s="33"/>
    </row>
    <row r="2450" spans="1:2" x14ac:dyDescent="0.25">
      <c r="A2450" s="32"/>
      <c r="B2450" s="33"/>
    </row>
    <row r="2451" spans="1:2" x14ac:dyDescent="0.25">
      <c r="A2451" s="32"/>
      <c r="B2451" s="33"/>
    </row>
    <row r="2452" spans="1:2" x14ac:dyDescent="0.25">
      <c r="A2452" s="32"/>
      <c r="B2452" s="33"/>
    </row>
    <row r="2453" spans="1:2" x14ac:dyDescent="0.25">
      <c r="A2453" s="32"/>
      <c r="B2453" s="33"/>
    </row>
    <row r="2454" spans="1:2" x14ac:dyDescent="0.25">
      <c r="A2454" s="32"/>
      <c r="B2454" s="33"/>
    </row>
    <row r="2455" spans="1:2" x14ac:dyDescent="0.25">
      <c r="A2455" s="32"/>
      <c r="B2455" s="33"/>
    </row>
    <row r="2456" spans="1:2" x14ac:dyDescent="0.25">
      <c r="A2456" s="32"/>
      <c r="B2456" s="33"/>
    </row>
    <row r="2457" spans="1:2" x14ac:dyDescent="0.25">
      <c r="A2457" s="32"/>
      <c r="B2457" s="33"/>
    </row>
    <row r="2458" spans="1:2" x14ac:dyDescent="0.25">
      <c r="A2458" s="32"/>
      <c r="B2458" s="33"/>
    </row>
    <row r="2459" spans="1:2" x14ac:dyDescent="0.25">
      <c r="A2459" s="32"/>
      <c r="B2459" s="33"/>
    </row>
    <row r="2460" spans="1:2" x14ac:dyDescent="0.25">
      <c r="A2460" s="32"/>
      <c r="B2460" s="33"/>
    </row>
    <row r="2461" spans="1:2" x14ac:dyDescent="0.25">
      <c r="A2461" s="32"/>
      <c r="B2461" s="33"/>
    </row>
    <row r="2462" spans="1:2" x14ac:dyDescent="0.25">
      <c r="A2462" s="32"/>
      <c r="B2462" s="33"/>
    </row>
    <row r="2463" spans="1:2" x14ac:dyDescent="0.25">
      <c r="A2463" s="32"/>
      <c r="B2463" s="33"/>
    </row>
    <row r="2464" spans="1:2" x14ac:dyDescent="0.25">
      <c r="A2464" s="32"/>
      <c r="B2464" s="33"/>
    </row>
    <row r="2465" spans="1:2" x14ac:dyDescent="0.25">
      <c r="A2465" s="32"/>
      <c r="B2465" s="33"/>
    </row>
    <row r="2466" spans="1:2" x14ac:dyDescent="0.25">
      <c r="A2466" s="32"/>
      <c r="B2466" s="33"/>
    </row>
    <row r="2467" spans="1:2" x14ac:dyDescent="0.25">
      <c r="A2467" s="32"/>
      <c r="B2467" s="33"/>
    </row>
    <row r="2468" spans="1:2" x14ac:dyDescent="0.25">
      <c r="A2468" s="32"/>
      <c r="B2468" s="33"/>
    </row>
    <row r="2469" spans="1:2" x14ac:dyDescent="0.25">
      <c r="A2469" s="32"/>
      <c r="B2469" s="33"/>
    </row>
    <row r="2470" spans="1:2" x14ac:dyDescent="0.25">
      <c r="A2470" s="32"/>
      <c r="B2470" s="33"/>
    </row>
    <row r="2471" spans="1:2" x14ac:dyDescent="0.25">
      <c r="A2471" s="32"/>
      <c r="B2471" s="33"/>
    </row>
    <row r="2472" spans="1:2" x14ac:dyDescent="0.25">
      <c r="A2472" s="32"/>
      <c r="B2472" s="33"/>
    </row>
    <row r="2473" spans="1:2" x14ac:dyDescent="0.25">
      <c r="A2473" s="32"/>
      <c r="B2473" s="33"/>
    </row>
    <row r="2474" spans="1:2" x14ac:dyDescent="0.25">
      <c r="A2474" s="32"/>
      <c r="B2474" s="33"/>
    </row>
    <row r="2475" spans="1:2" x14ac:dyDescent="0.25">
      <c r="A2475" s="32"/>
      <c r="B2475" s="33"/>
    </row>
    <row r="2476" spans="1:2" x14ac:dyDescent="0.25">
      <c r="A2476" s="32"/>
      <c r="B2476" s="33"/>
    </row>
    <row r="2477" spans="1:2" x14ac:dyDescent="0.25">
      <c r="A2477" s="32"/>
      <c r="B2477" s="33"/>
    </row>
    <row r="2478" spans="1:2" x14ac:dyDescent="0.25">
      <c r="A2478" s="32"/>
      <c r="B2478" s="33"/>
    </row>
    <row r="2479" spans="1:2" x14ac:dyDescent="0.25">
      <c r="A2479" s="32"/>
      <c r="B2479" s="33"/>
    </row>
    <row r="2480" spans="1:2" x14ac:dyDescent="0.25">
      <c r="A2480" s="32"/>
      <c r="B2480" s="33"/>
    </row>
    <row r="2481" spans="1:2" x14ac:dyDescent="0.25">
      <c r="A2481" s="32"/>
      <c r="B2481" s="33"/>
    </row>
    <row r="2482" spans="1:2" x14ac:dyDescent="0.25">
      <c r="A2482" s="32"/>
      <c r="B2482" s="33"/>
    </row>
    <row r="2483" spans="1:2" x14ac:dyDescent="0.25">
      <c r="A2483" s="32"/>
      <c r="B2483" s="33"/>
    </row>
    <row r="2484" spans="1:2" x14ac:dyDescent="0.25">
      <c r="A2484" s="32"/>
      <c r="B2484" s="33"/>
    </row>
    <row r="2485" spans="1:2" x14ac:dyDescent="0.25">
      <c r="A2485" s="32"/>
      <c r="B2485" s="33"/>
    </row>
    <row r="2486" spans="1:2" x14ac:dyDescent="0.25">
      <c r="A2486" s="32"/>
      <c r="B2486" s="33"/>
    </row>
    <row r="2487" spans="1:2" x14ac:dyDescent="0.25">
      <c r="A2487" s="32"/>
      <c r="B2487" s="33"/>
    </row>
    <row r="2488" spans="1:2" x14ac:dyDescent="0.25">
      <c r="A2488" s="32"/>
      <c r="B2488" s="33"/>
    </row>
    <row r="2489" spans="1:2" x14ac:dyDescent="0.25">
      <c r="A2489" s="32"/>
      <c r="B2489" s="33"/>
    </row>
    <row r="2490" spans="1:2" x14ac:dyDescent="0.25">
      <c r="A2490" s="32"/>
      <c r="B2490" s="33"/>
    </row>
    <row r="2491" spans="1:2" x14ac:dyDescent="0.25">
      <c r="A2491" s="32"/>
      <c r="B2491" s="33"/>
    </row>
    <row r="2492" spans="1:2" x14ac:dyDescent="0.25">
      <c r="A2492" s="32"/>
      <c r="B2492" s="33"/>
    </row>
    <row r="2493" spans="1:2" x14ac:dyDescent="0.25">
      <c r="A2493" s="32"/>
      <c r="B2493" s="33"/>
    </row>
    <row r="2494" spans="1:2" x14ac:dyDescent="0.25">
      <c r="A2494" s="32"/>
      <c r="B2494" s="33"/>
    </row>
    <row r="2495" spans="1:2" x14ac:dyDescent="0.25">
      <c r="A2495" s="32"/>
      <c r="B2495" s="33"/>
    </row>
    <row r="2496" spans="1:2" x14ac:dyDescent="0.25">
      <c r="A2496" s="32"/>
      <c r="B2496" s="33"/>
    </row>
    <row r="2497" spans="1:2" x14ac:dyDescent="0.25">
      <c r="A2497" s="32"/>
      <c r="B2497" s="33"/>
    </row>
    <row r="2498" spans="1:2" x14ac:dyDescent="0.25">
      <c r="A2498" s="32"/>
      <c r="B2498" s="33"/>
    </row>
    <row r="2499" spans="1:2" x14ac:dyDescent="0.25">
      <c r="A2499" s="32"/>
      <c r="B2499" s="33"/>
    </row>
    <row r="2500" spans="1:2" x14ac:dyDescent="0.25">
      <c r="A2500" s="32"/>
      <c r="B2500" s="33"/>
    </row>
    <row r="2501" spans="1:2" x14ac:dyDescent="0.25">
      <c r="A2501" s="32"/>
      <c r="B2501" s="33"/>
    </row>
    <row r="2502" spans="1:2" x14ac:dyDescent="0.25">
      <c r="A2502" s="32"/>
      <c r="B2502" s="33"/>
    </row>
    <row r="2503" spans="1:2" x14ac:dyDescent="0.25">
      <c r="A2503" s="32"/>
      <c r="B2503" s="33"/>
    </row>
    <row r="2504" spans="1:2" x14ac:dyDescent="0.25">
      <c r="A2504" s="32"/>
      <c r="B2504" s="33"/>
    </row>
    <row r="2505" spans="1:2" x14ac:dyDescent="0.25">
      <c r="A2505" s="32"/>
      <c r="B2505" s="33"/>
    </row>
    <row r="2506" spans="1:2" x14ac:dyDescent="0.25">
      <c r="A2506" s="32"/>
      <c r="B2506" s="33"/>
    </row>
    <row r="2507" spans="1:2" x14ac:dyDescent="0.25">
      <c r="A2507" s="32"/>
      <c r="B2507" s="33"/>
    </row>
    <row r="2508" spans="1:2" x14ac:dyDescent="0.25">
      <c r="A2508" s="32"/>
      <c r="B2508" s="33"/>
    </row>
    <row r="2509" spans="1:2" x14ac:dyDescent="0.25">
      <c r="A2509" s="32"/>
      <c r="B2509" s="33"/>
    </row>
    <row r="2510" spans="1:2" x14ac:dyDescent="0.25">
      <c r="A2510" s="32"/>
      <c r="B2510" s="33"/>
    </row>
    <row r="2511" spans="1:2" x14ac:dyDescent="0.25">
      <c r="A2511" s="32"/>
      <c r="B2511" s="33"/>
    </row>
    <row r="2512" spans="1:2" x14ac:dyDescent="0.25">
      <c r="A2512" s="32"/>
      <c r="B2512" s="33"/>
    </row>
    <row r="2513" spans="1:2" x14ac:dyDescent="0.25">
      <c r="A2513" s="32"/>
      <c r="B2513" s="33"/>
    </row>
    <row r="2514" spans="1:2" x14ac:dyDescent="0.25">
      <c r="A2514" s="32"/>
      <c r="B2514" s="33"/>
    </row>
    <row r="2515" spans="1:2" x14ac:dyDescent="0.25">
      <c r="A2515" s="32"/>
      <c r="B2515" s="33"/>
    </row>
    <row r="2516" spans="1:2" x14ac:dyDescent="0.25">
      <c r="A2516" s="32"/>
      <c r="B2516" s="33"/>
    </row>
    <row r="2517" spans="1:2" x14ac:dyDescent="0.25">
      <c r="A2517" s="32"/>
      <c r="B2517" s="33"/>
    </row>
    <row r="2518" spans="1:2" x14ac:dyDescent="0.25">
      <c r="A2518" s="32"/>
      <c r="B2518" s="33"/>
    </row>
    <row r="2519" spans="1:2" x14ac:dyDescent="0.25">
      <c r="A2519" s="32"/>
      <c r="B2519" s="33"/>
    </row>
    <row r="2520" spans="1:2" x14ac:dyDescent="0.25">
      <c r="A2520" s="32"/>
      <c r="B2520" s="33"/>
    </row>
    <row r="2521" spans="1:2" x14ac:dyDescent="0.25">
      <c r="A2521" s="32"/>
      <c r="B2521" s="33"/>
    </row>
    <row r="2522" spans="1:2" x14ac:dyDescent="0.25">
      <c r="A2522" s="32"/>
      <c r="B2522" s="33"/>
    </row>
    <row r="2523" spans="1:2" x14ac:dyDescent="0.25">
      <c r="A2523" s="32"/>
      <c r="B2523" s="33"/>
    </row>
    <row r="2524" spans="1:2" x14ac:dyDescent="0.25">
      <c r="A2524" s="32"/>
      <c r="B2524" s="33"/>
    </row>
    <row r="2525" spans="1:2" x14ac:dyDescent="0.25">
      <c r="A2525" s="32"/>
      <c r="B2525" s="33"/>
    </row>
    <row r="2526" spans="1:2" x14ac:dyDescent="0.25">
      <c r="A2526" s="32"/>
      <c r="B2526" s="33"/>
    </row>
    <row r="2527" spans="1:2" x14ac:dyDescent="0.25">
      <c r="A2527" s="32"/>
      <c r="B2527" s="33"/>
    </row>
    <row r="2528" spans="1:2" x14ac:dyDescent="0.25">
      <c r="A2528" s="32"/>
      <c r="B2528" s="33"/>
    </row>
    <row r="2529" spans="1:2" x14ac:dyDescent="0.25">
      <c r="A2529" s="32"/>
      <c r="B2529" s="33"/>
    </row>
    <row r="2530" spans="1:2" x14ac:dyDescent="0.25">
      <c r="A2530" s="32"/>
      <c r="B2530" s="33"/>
    </row>
    <row r="2531" spans="1:2" x14ac:dyDescent="0.25">
      <c r="A2531" s="32"/>
      <c r="B2531" s="33"/>
    </row>
    <row r="2532" spans="1:2" x14ac:dyDescent="0.25">
      <c r="A2532" s="32"/>
      <c r="B2532" s="33"/>
    </row>
    <row r="2533" spans="1:2" x14ac:dyDescent="0.25">
      <c r="A2533" s="32"/>
      <c r="B2533" s="33"/>
    </row>
    <row r="2534" spans="1:2" x14ac:dyDescent="0.25">
      <c r="A2534" s="32"/>
      <c r="B2534" s="33"/>
    </row>
    <row r="2535" spans="1:2" x14ac:dyDescent="0.25">
      <c r="A2535" s="32"/>
      <c r="B2535" s="33"/>
    </row>
    <row r="2536" spans="1:2" x14ac:dyDescent="0.25">
      <c r="A2536" s="32"/>
      <c r="B2536" s="33"/>
    </row>
    <row r="2537" spans="1:2" x14ac:dyDescent="0.25">
      <c r="A2537" s="32"/>
      <c r="B2537" s="33"/>
    </row>
    <row r="2538" spans="1:2" x14ac:dyDescent="0.25">
      <c r="A2538" s="32"/>
      <c r="B2538" s="33"/>
    </row>
    <row r="2539" spans="1:2" x14ac:dyDescent="0.25">
      <c r="A2539" s="32"/>
      <c r="B2539" s="33"/>
    </row>
    <row r="2540" spans="1:2" x14ac:dyDescent="0.25">
      <c r="A2540" s="32"/>
      <c r="B2540" s="33"/>
    </row>
    <row r="2541" spans="1:2" x14ac:dyDescent="0.25">
      <c r="A2541" s="32"/>
      <c r="B2541" s="33"/>
    </row>
    <row r="2542" spans="1:2" x14ac:dyDescent="0.25">
      <c r="A2542" s="32"/>
      <c r="B2542" s="33"/>
    </row>
    <row r="2543" spans="1:2" x14ac:dyDescent="0.25">
      <c r="A2543" s="32"/>
      <c r="B2543" s="33"/>
    </row>
    <row r="2544" spans="1:2" x14ac:dyDescent="0.25">
      <c r="A2544" s="32"/>
      <c r="B2544" s="33"/>
    </row>
    <row r="2545" spans="1:2" x14ac:dyDescent="0.25">
      <c r="A2545" s="32"/>
      <c r="B2545" s="33"/>
    </row>
    <row r="2546" spans="1:2" x14ac:dyDescent="0.25">
      <c r="A2546" s="32"/>
      <c r="B2546" s="33"/>
    </row>
    <row r="2547" spans="1:2" x14ac:dyDescent="0.25">
      <c r="A2547" s="32"/>
      <c r="B2547" s="33"/>
    </row>
    <row r="2548" spans="1:2" x14ac:dyDescent="0.25">
      <c r="A2548" s="32"/>
      <c r="B2548" s="33"/>
    </row>
    <row r="2549" spans="1:2" x14ac:dyDescent="0.25">
      <c r="A2549" s="32"/>
      <c r="B2549" s="33"/>
    </row>
    <row r="2550" spans="1:2" x14ac:dyDescent="0.25">
      <c r="A2550" s="32"/>
      <c r="B2550" s="33"/>
    </row>
    <row r="2551" spans="1:2" x14ac:dyDescent="0.25">
      <c r="A2551" s="32"/>
      <c r="B2551" s="33"/>
    </row>
    <row r="2552" spans="1:2" x14ac:dyDescent="0.25">
      <c r="A2552" s="32"/>
      <c r="B2552" s="33"/>
    </row>
    <row r="2553" spans="1:2" x14ac:dyDescent="0.25">
      <c r="A2553" s="32"/>
      <c r="B2553" s="33"/>
    </row>
    <row r="2554" spans="1:2" x14ac:dyDescent="0.25">
      <c r="A2554" s="32"/>
      <c r="B2554" s="33"/>
    </row>
    <row r="2555" spans="1:2" x14ac:dyDescent="0.25">
      <c r="A2555" s="32"/>
      <c r="B2555" s="33"/>
    </row>
    <row r="2556" spans="1:2" x14ac:dyDescent="0.25">
      <c r="A2556" s="32"/>
      <c r="B2556" s="33"/>
    </row>
    <row r="2557" spans="1:2" x14ac:dyDescent="0.25">
      <c r="A2557" s="32"/>
      <c r="B2557" s="33"/>
    </row>
    <row r="2558" spans="1:2" x14ac:dyDescent="0.25">
      <c r="A2558" s="32"/>
      <c r="B2558" s="33"/>
    </row>
    <row r="2559" spans="1:2" x14ac:dyDescent="0.25">
      <c r="A2559" s="32"/>
      <c r="B2559" s="33"/>
    </row>
    <row r="2560" spans="1:2" x14ac:dyDescent="0.25">
      <c r="A2560" s="32"/>
      <c r="B2560" s="33"/>
    </row>
    <row r="2561" spans="1:2" x14ac:dyDescent="0.25">
      <c r="A2561" s="32"/>
      <c r="B2561" s="33"/>
    </row>
    <row r="2562" spans="1:2" x14ac:dyDescent="0.25">
      <c r="A2562" s="32"/>
      <c r="B2562" s="33"/>
    </row>
    <row r="2563" spans="1:2" x14ac:dyDescent="0.25">
      <c r="A2563" s="32"/>
      <c r="B2563" s="33"/>
    </row>
    <row r="2564" spans="1:2" x14ac:dyDescent="0.25">
      <c r="A2564" s="32"/>
      <c r="B2564" s="33"/>
    </row>
    <row r="2565" spans="1:2" x14ac:dyDescent="0.25">
      <c r="A2565" s="32"/>
      <c r="B2565" s="33"/>
    </row>
    <row r="2566" spans="1:2" x14ac:dyDescent="0.25">
      <c r="A2566" s="32"/>
      <c r="B2566" s="33"/>
    </row>
    <row r="2567" spans="1:2" x14ac:dyDescent="0.25">
      <c r="A2567" s="32"/>
      <c r="B2567" s="33"/>
    </row>
    <row r="2568" spans="1:2" x14ac:dyDescent="0.25">
      <c r="A2568" s="32"/>
      <c r="B2568" s="33"/>
    </row>
    <row r="2569" spans="1:2" x14ac:dyDescent="0.25">
      <c r="A2569" s="32"/>
      <c r="B2569" s="33"/>
    </row>
    <row r="2570" spans="1:2" x14ac:dyDescent="0.25">
      <c r="A2570" s="32"/>
      <c r="B2570" s="33"/>
    </row>
    <row r="2571" spans="1:2" x14ac:dyDescent="0.25">
      <c r="A2571" s="32"/>
      <c r="B2571" s="33"/>
    </row>
    <row r="2572" spans="1:2" x14ac:dyDescent="0.25">
      <c r="A2572" s="32"/>
      <c r="B2572" s="33"/>
    </row>
    <row r="2573" spans="1:2" x14ac:dyDescent="0.25">
      <c r="A2573" s="32"/>
      <c r="B2573" s="33"/>
    </row>
    <row r="2574" spans="1:2" x14ac:dyDescent="0.25">
      <c r="A2574" s="32"/>
      <c r="B2574" s="33"/>
    </row>
    <row r="2575" spans="1:2" x14ac:dyDescent="0.25">
      <c r="A2575" s="32"/>
      <c r="B2575" s="33"/>
    </row>
    <row r="2576" spans="1:2" x14ac:dyDescent="0.25">
      <c r="A2576" s="32"/>
      <c r="B2576" s="33"/>
    </row>
    <row r="2577" spans="1:2" x14ac:dyDescent="0.25">
      <c r="A2577" s="32"/>
      <c r="B2577" s="33"/>
    </row>
    <row r="2578" spans="1:2" x14ac:dyDescent="0.25">
      <c r="A2578" s="32"/>
      <c r="B2578" s="33"/>
    </row>
    <row r="2579" spans="1:2" x14ac:dyDescent="0.25">
      <c r="A2579" s="32"/>
      <c r="B2579" s="33"/>
    </row>
    <row r="2580" spans="1:2" x14ac:dyDescent="0.25">
      <c r="A2580" s="32"/>
      <c r="B2580" s="33"/>
    </row>
    <row r="2581" spans="1:2" x14ac:dyDescent="0.25">
      <c r="A2581" s="32"/>
      <c r="B2581" s="33"/>
    </row>
    <row r="2582" spans="1:2" x14ac:dyDescent="0.25">
      <c r="A2582" s="32"/>
      <c r="B2582" s="33"/>
    </row>
    <row r="2583" spans="1:2" x14ac:dyDescent="0.25">
      <c r="A2583" s="32"/>
      <c r="B2583" s="33"/>
    </row>
    <row r="2584" spans="1:2" x14ac:dyDescent="0.25">
      <c r="A2584" s="32"/>
      <c r="B2584" s="33"/>
    </row>
    <row r="2585" spans="1:2" x14ac:dyDescent="0.25">
      <c r="A2585" s="32"/>
      <c r="B2585" s="33"/>
    </row>
    <row r="2586" spans="1:2" x14ac:dyDescent="0.25">
      <c r="A2586" s="32"/>
      <c r="B2586" s="33"/>
    </row>
    <row r="2587" spans="1:2" x14ac:dyDescent="0.25">
      <c r="A2587" s="32"/>
      <c r="B2587" s="33"/>
    </row>
    <row r="2588" spans="1:2" x14ac:dyDescent="0.25">
      <c r="A2588" s="32"/>
      <c r="B2588" s="33"/>
    </row>
    <row r="2589" spans="1:2" x14ac:dyDescent="0.25">
      <c r="A2589" s="32"/>
      <c r="B2589" s="33"/>
    </row>
    <row r="2590" spans="1:2" x14ac:dyDescent="0.25">
      <c r="A2590" s="32"/>
      <c r="B2590" s="33"/>
    </row>
    <row r="2591" spans="1:2" x14ac:dyDescent="0.25">
      <c r="A2591" s="32"/>
      <c r="B2591" s="33"/>
    </row>
    <row r="2592" spans="1:2" x14ac:dyDescent="0.25">
      <c r="A2592" s="32"/>
      <c r="B2592" s="33"/>
    </row>
    <row r="2593" spans="1:2" x14ac:dyDescent="0.25">
      <c r="A2593" s="32"/>
      <c r="B2593" s="33"/>
    </row>
    <row r="2594" spans="1:2" x14ac:dyDescent="0.25">
      <c r="A2594" s="32"/>
      <c r="B2594" s="33"/>
    </row>
    <row r="2595" spans="1:2" x14ac:dyDescent="0.25">
      <c r="A2595" s="32"/>
      <c r="B2595" s="33"/>
    </row>
    <row r="2596" spans="1:2" x14ac:dyDescent="0.25">
      <c r="A2596" s="32"/>
      <c r="B2596" s="33"/>
    </row>
    <row r="2597" spans="1:2" x14ac:dyDescent="0.25">
      <c r="A2597" s="32"/>
      <c r="B2597" s="33"/>
    </row>
    <row r="2598" spans="1:2" x14ac:dyDescent="0.25">
      <c r="A2598" s="32"/>
      <c r="B2598" s="33"/>
    </row>
    <row r="2599" spans="1:2" x14ac:dyDescent="0.25">
      <c r="A2599" s="32"/>
      <c r="B2599" s="33"/>
    </row>
    <row r="2600" spans="1:2" x14ac:dyDescent="0.25">
      <c r="A2600" s="32"/>
      <c r="B2600" s="33"/>
    </row>
    <row r="2601" spans="1:2" x14ac:dyDescent="0.25">
      <c r="A2601" s="32"/>
      <c r="B2601" s="33"/>
    </row>
    <row r="2602" spans="1:2" x14ac:dyDescent="0.25">
      <c r="A2602" s="32"/>
      <c r="B2602" s="33"/>
    </row>
    <row r="2603" spans="1:2" x14ac:dyDescent="0.25">
      <c r="A2603" s="32"/>
      <c r="B2603" s="33"/>
    </row>
    <row r="2604" spans="1:2" x14ac:dyDescent="0.25">
      <c r="A2604" s="32"/>
      <c r="B2604" s="33"/>
    </row>
    <row r="2605" spans="1:2" x14ac:dyDescent="0.25">
      <c r="A2605" s="32"/>
      <c r="B2605" s="33"/>
    </row>
    <row r="2606" spans="1:2" x14ac:dyDescent="0.25">
      <c r="A2606" s="32"/>
      <c r="B2606" s="33"/>
    </row>
    <row r="2607" spans="1:2" x14ac:dyDescent="0.25">
      <c r="A2607" s="32"/>
      <c r="B2607" s="33"/>
    </row>
    <row r="2608" spans="1:2" x14ac:dyDescent="0.25">
      <c r="A2608" s="32"/>
      <c r="B2608" s="33"/>
    </row>
    <row r="2609" spans="1:2" x14ac:dyDescent="0.25">
      <c r="A2609" s="32"/>
      <c r="B2609" s="33"/>
    </row>
    <row r="2610" spans="1:2" x14ac:dyDescent="0.25">
      <c r="A2610" s="32"/>
      <c r="B2610" s="33"/>
    </row>
    <row r="2611" spans="1:2" x14ac:dyDescent="0.25">
      <c r="A2611" s="32"/>
      <c r="B2611" s="33"/>
    </row>
    <row r="2612" spans="1:2" x14ac:dyDescent="0.25">
      <c r="A2612" s="32"/>
      <c r="B2612" s="33"/>
    </row>
    <row r="2613" spans="1:2" x14ac:dyDescent="0.25">
      <c r="A2613" s="32"/>
      <c r="B2613" s="33"/>
    </row>
    <row r="2614" spans="1:2" x14ac:dyDescent="0.25">
      <c r="A2614" s="32"/>
      <c r="B2614" s="33"/>
    </row>
    <row r="2615" spans="1:2" x14ac:dyDescent="0.25">
      <c r="A2615" s="32"/>
      <c r="B2615" s="33"/>
    </row>
    <row r="2616" spans="1:2" x14ac:dyDescent="0.25">
      <c r="A2616" s="32"/>
      <c r="B2616" s="33"/>
    </row>
    <row r="2617" spans="1:2" x14ac:dyDescent="0.25">
      <c r="A2617" s="32"/>
      <c r="B2617" s="33"/>
    </row>
    <row r="2618" spans="1:2" x14ac:dyDescent="0.25">
      <c r="A2618" s="32"/>
      <c r="B2618" s="33"/>
    </row>
    <row r="2619" spans="1:2" x14ac:dyDescent="0.25">
      <c r="A2619" s="32"/>
      <c r="B2619" s="33"/>
    </row>
    <row r="2620" spans="1:2" x14ac:dyDescent="0.25">
      <c r="A2620" s="32"/>
      <c r="B2620" s="33"/>
    </row>
    <row r="2621" spans="1:2" x14ac:dyDescent="0.25">
      <c r="A2621" s="32"/>
      <c r="B2621" s="33"/>
    </row>
    <row r="2622" spans="1:2" x14ac:dyDescent="0.25">
      <c r="A2622" s="32"/>
      <c r="B2622" s="33"/>
    </row>
    <row r="2623" spans="1:2" x14ac:dyDescent="0.25">
      <c r="A2623" s="32"/>
      <c r="B2623" s="33"/>
    </row>
    <row r="2624" spans="1:2" x14ac:dyDescent="0.25">
      <c r="A2624" s="32"/>
      <c r="B2624" s="33"/>
    </row>
    <row r="2625" spans="1:2" x14ac:dyDescent="0.25">
      <c r="A2625" s="32"/>
      <c r="B2625" s="33"/>
    </row>
    <row r="2626" spans="1:2" x14ac:dyDescent="0.25">
      <c r="A2626" s="32"/>
      <c r="B2626" s="33"/>
    </row>
    <row r="2627" spans="1:2" x14ac:dyDescent="0.25">
      <c r="A2627" s="32"/>
      <c r="B2627" s="33"/>
    </row>
    <row r="2628" spans="1:2" x14ac:dyDescent="0.25">
      <c r="A2628" s="32"/>
      <c r="B2628" s="33"/>
    </row>
    <row r="2629" spans="1:2" x14ac:dyDescent="0.25">
      <c r="A2629" s="32"/>
      <c r="B2629" s="33"/>
    </row>
    <row r="2630" spans="1:2" x14ac:dyDescent="0.25">
      <c r="A2630" s="32"/>
      <c r="B2630" s="33"/>
    </row>
    <row r="2631" spans="1:2" x14ac:dyDescent="0.25">
      <c r="A2631" s="32"/>
      <c r="B2631" s="33"/>
    </row>
    <row r="2632" spans="1:2" x14ac:dyDescent="0.25">
      <c r="A2632" s="32"/>
      <c r="B2632" s="33"/>
    </row>
    <row r="2633" spans="1:2" x14ac:dyDescent="0.25">
      <c r="A2633" s="32"/>
      <c r="B2633" s="33"/>
    </row>
    <row r="2634" spans="1:2" x14ac:dyDescent="0.25">
      <c r="A2634" s="32"/>
      <c r="B2634" s="33"/>
    </row>
    <row r="2635" spans="1:2" x14ac:dyDescent="0.25">
      <c r="A2635" s="32"/>
      <c r="B2635" s="33"/>
    </row>
    <row r="2636" spans="1:2" x14ac:dyDescent="0.25">
      <c r="A2636" s="32"/>
      <c r="B2636" s="33"/>
    </row>
    <row r="2637" spans="1:2" x14ac:dyDescent="0.25">
      <c r="A2637" s="32"/>
      <c r="B2637" s="33"/>
    </row>
    <row r="2638" spans="1:2" x14ac:dyDescent="0.25">
      <c r="A2638" s="32"/>
      <c r="B2638" s="33"/>
    </row>
    <row r="2639" spans="1:2" x14ac:dyDescent="0.25">
      <c r="A2639" s="32"/>
      <c r="B2639" s="33"/>
    </row>
    <row r="2640" spans="1:2" x14ac:dyDescent="0.25">
      <c r="A2640" s="32"/>
      <c r="B2640" s="33"/>
    </row>
    <row r="2641" spans="1:2" x14ac:dyDescent="0.25">
      <c r="A2641" s="32"/>
      <c r="B2641" s="33"/>
    </row>
    <row r="2642" spans="1:2" x14ac:dyDescent="0.25">
      <c r="A2642" s="32"/>
      <c r="B2642" s="33"/>
    </row>
    <row r="2643" spans="1:2" x14ac:dyDescent="0.25">
      <c r="A2643" s="32"/>
      <c r="B2643" s="33"/>
    </row>
    <row r="2644" spans="1:2" x14ac:dyDescent="0.25">
      <c r="A2644" s="32"/>
      <c r="B2644" s="33"/>
    </row>
    <row r="2645" spans="1:2" x14ac:dyDescent="0.25">
      <c r="A2645" s="32"/>
      <c r="B2645" s="33"/>
    </row>
    <row r="2646" spans="1:2" x14ac:dyDescent="0.25">
      <c r="A2646" s="32"/>
      <c r="B2646" s="33"/>
    </row>
    <row r="2647" spans="1:2" x14ac:dyDescent="0.25">
      <c r="A2647" s="32"/>
      <c r="B2647" s="33"/>
    </row>
    <row r="2648" spans="1:2" x14ac:dyDescent="0.25">
      <c r="A2648" s="32"/>
      <c r="B2648" s="33"/>
    </row>
    <row r="2649" spans="1:2" x14ac:dyDescent="0.25">
      <c r="A2649" s="32"/>
      <c r="B2649" s="33"/>
    </row>
    <row r="2650" spans="1:2" x14ac:dyDescent="0.25">
      <c r="A2650" s="32"/>
      <c r="B2650" s="33"/>
    </row>
    <row r="2651" spans="1:2" x14ac:dyDescent="0.25">
      <c r="A2651" s="32"/>
      <c r="B2651" s="33"/>
    </row>
    <row r="2652" spans="1:2" x14ac:dyDescent="0.25">
      <c r="A2652" s="32"/>
      <c r="B2652" s="33"/>
    </row>
    <row r="2653" spans="1:2" x14ac:dyDescent="0.25">
      <c r="A2653" s="32"/>
      <c r="B2653" s="33"/>
    </row>
    <row r="2654" spans="1:2" x14ac:dyDescent="0.25">
      <c r="A2654" s="32"/>
      <c r="B2654" s="33"/>
    </row>
    <row r="2655" spans="1:2" x14ac:dyDescent="0.25">
      <c r="A2655" s="32"/>
      <c r="B2655" s="33"/>
    </row>
    <row r="2656" spans="1:2" x14ac:dyDescent="0.25">
      <c r="A2656" s="32"/>
      <c r="B2656" s="33"/>
    </row>
    <row r="2657" spans="1:2" x14ac:dyDescent="0.25">
      <c r="A2657" s="32"/>
      <c r="B2657" s="33"/>
    </row>
    <row r="2658" spans="1:2" x14ac:dyDescent="0.25">
      <c r="A2658" s="32"/>
      <c r="B2658" s="33"/>
    </row>
    <row r="2659" spans="1:2" x14ac:dyDescent="0.25">
      <c r="A2659" s="32"/>
      <c r="B2659" s="33"/>
    </row>
    <row r="2660" spans="1:2" x14ac:dyDescent="0.25">
      <c r="A2660" s="32"/>
      <c r="B2660" s="33"/>
    </row>
    <row r="2661" spans="1:2" x14ac:dyDescent="0.25">
      <c r="A2661" s="32"/>
      <c r="B2661" s="33"/>
    </row>
    <row r="2662" spans="1:2" x14ac:dyDescent="0.25">
      <c r="A2662" s="32"/>
      <c r="B2662" s="33"/>
    </row>
    <row r="2663" spans="1:2" x14ac:dyDescent="0.25">
      <c r="A2663" s="32"/>
      <c r="B2663" s="33"/>
    </row>
    <row r="2664" spans="1:2" x14ac:dyDescent="0.25">
      <c r="A2664" s="32"/>
      <c r="B2664" s="33"/>
    </row>
    <row r="2665" spans="1:2" x14ac:dyDescent="0.25">
      <c r="A2665" s="32"/>
      <c r="B2665" s="33"/>
    </row>
    <row r="2666" spans="1:2" x14ac:dyDescent="0.25">
      <c r="A2666" s="32"/>
      <c r="B2666" s="33"/>
    </row>
    <row r="2667" spans="1:2" x14ac:dyDescent="0.25">
      <c r="A2667" s="32"/>
      <c r="B2667" s="33"/>
    </row>
    <row r="2668" spans="1:2" x14ac:dyDescent="0.25">
      <c r="A2668" s="32"/>
      <c r="B2668" s="33"/>
    </row>
    <row r="2669" spans="1:2" x14ac:dyDescent="0.25">
      <c r="A2669" s="32"/>
      <c r="B2669" s="33"/>
    </row>
    <row r="2670" spans="1:2" x14ac:dyDescent="0.25">
      <c r="A2670" s="32"/>
      <c r="B2670" s="33"/>
    </row>
    <row r="2671" spans="1:2" x14ac:dyDescent="0.25">
      <c r="A2671" s="32"/>
      <c r="B2671" s="33"/>
    </row>
    <row r="2672" spans="1:2" x14ac:dyDescent="0.25">
      <c r="A2672" s="32"/>
      <c r="B2672" s="33"/>
    </row>
    <row r="2673" spans="1:2" x14ac:dyDescent="0.25">
      <c r="A2673" s="32"/>
      <c r="B2673" s="33"/>
    </row>
    <row r="2674" spans="1:2" x14ac:dyDescent="0.25">
      <c r="A2674" s="32"/>
      <c r="B2674" s="33"/>
    </row>
    <row r="2675" spans="1:2" x14ac:dyDescent="0.25">
      <c r="A2675" s="32"/>
      <c r="B2675" s="33"/>
    </row>
    <row r="2676" spans="1:2" x14ac:dyDescent="0.25">
      <c r="A2676" s="32"/>
      <c r="B2676" s="33"/>
    </row>
    <row r="2677" spans="1:2" x14ac:dyDescent="0.25">
      <c r="A2677" s="32"/>
      <c r="B2677" s="33"/>
    </row>
    <row r="2678" spans="1:2" x14ac:dyDescent="0.25">
      <c r="A2678" s="32"/>
      <c r="B2678" s="33"/>
    </row>
    <row r="2679" spans="1:2" x14ac:dyDescent="0.25">
      <c r="A2679" s="32"/>
      <c r="B2679" s="33"/>
    </row>
    <row r="2680" spans="1:2" x14ac:dyDescent="0.25">
      <c r="A2680" s="32"/>
      <c r="B2680" s="33"/>
    </row>
    <row r="2681" spans="1:2" x14ac:dyDescent="0.25">
      <c r="A2681" s="32"/>
      <c r="B2681" s="33"/>
    </row>
    <row r="2682" spans="1:2" x14ac:dyDescent="0.25">
      <c r="A2682" s="32"/>
      <c r="B2682" s="33"/>
    </row>
    <row r="2683" spans="1:2" x14ac:dyDescent="0.25">
      <c r="A2683" s="32"/>
      <c r="B2683" s="33"/>
    </row>
    <row r="2684" spans="1:2" x14ac:dyDescent="0.25">
      <c r="A2684" s="32"/>
      <c r="B2684" s="33"/>
    </row>
    <row r="2685" spans="1:2" x14ac:dyDescent="0.25">
      <c r="A2685" s="32"/>
      <c r="B2685" s="33"/>
    </row>
    <row r="2686" spans="1:2" x14ac:dyDescent="0.25">
      <c r="A2686" s="32"/>
      <c r="B2686" s="33"/>
    </row>
    <row r="2687" spans="1:2" x14ac:dyDescent="0.25">
      <c r="A2687" s="32"/>
      <c r="B2687" s="33"/>
    </row>
    <row r="2688" spans="1:2" x14ac:dyDescent="0.25">
      <c r="A2688" s="32"/>
      <c r="B2688" s="33"/>
    </row>
    <row r="2689" spans="1:2" x14ac:dyDescent="0.25">
      <c r="A2689" s="32"/>
      <c r="B2689" s="33"/>
    </row>
    <row r="2690" spans="1:2" x14ac:dyDescent="0.25">
      <c r="A2690" s="32"/>
      <c r="B2690" s="33"/>
    </row>
    <row r="2691" spans="1:2" x14ac:dyDescent="0.25">
      <c r="A2691" s="32"/>
      <c r="B2691" s="33"/>
    </row>
    <row r="2692" spans="1:2" x14ac:dyDescent="0.25">
      <c r="A2692" s="32"/>
      <c r="B2692" s="33"/>
    </row>
    <row r="2693" spans="1:2" x14ac:dyDescent="0.25">
      <c r="A2693" s="32"/>
      <c r="B2693" s="33"/>
    </row>
    <row r="2694" spans="1:2" x14ac:dyDescent="0.25">
      <c r="A2694" s="32"/>
      <c r="B2694" s="33"/>
    </row>
    <row r="2695" spans="1:2" x14ac:dyDescent="0.25">
      <c r="A2695" s="32"/>
      <c r="B2695" s="33"/>
    </row>
    <row r="2696" spans="1:2" x14ac:dyDescent="0.25">
      <c r="A2696" s="32"/>
      <c r="B2696" s="33"/>
    </row>
    <row r="2697" spans="1:2" x14ac:dyDescent="0.25">
      <c r="A2697" s="32"/>
      <c r="B2697" s="33"/>
    </row>
    <row r="2698" spans="1:2" x14ac:dyDescent="0.25">
      <c r="A2698" s="32"/>
      <c r="B2698" s="33"/>
    </row>
    <row r="2699" spans="1:2" x14ac:dyDescent="0.25">
      <c r="A2699" s="32"/>
      <c r="B2699" s="33"/>
    </row>
    <row r="2700" spans="1:2" x14ac:dyDescent="0.25">
      <c r="A2700" s="32"/>
      <c r="B2700" s="33"/>
    </row>
    <row r="2701" spans="1:2" x14ac:dyDescent="0.25">
      <c r="A2701" s="32"/>
      <c r="B2701" s="33"/>
    </row>
    <row r="2702" spans="1:2" x14ac:dyDescent="0.25">
      <c r="A2702" s="32"/>
      <c r="B2702" s="33"/>
    </row>
    <row r="2703" spans="1:2" x14ac:dyDescent="0.25">
      <c r="A2703" s="32"/>
      <c r="B2703" s="33"/>
    </row>
    <row r="2704" spans="1:2" x14ac:dyDescent="0.25">
      <c r="A2704" s="32"/>
      <c r="B2704" s="33"/>
    </row>
    <row r="2705" spans="1:2" x14ac:dyDescent="0.25">
      <c r="A2705" s="32"/>
      <c r="B2705" s="33"/>
    </row>
    <row r="2706" spans="1:2" x14ac:dyDescent="0.25">
      <c r="A2706" s="32"/>
      <c r="B2706" s="33"/>
    </row>
    <row r="2707" spans="1:2" x14ac:dyDescent="0.25">
      <c r="A2707" s="32"/>
      <c r="B2707" s="33"/>
    </row>
    <row r="2708" spans="1:2" x14ac:dyDescent="0.25">
      <c r="A2708" s="32"/>
      <c r="B2708" s="33"/>
    </row>
    <row r="2709" spans="1:2" x14ac:dyDescent="0.25">
      <c r="A2709" s="32"/>
      <c r="B2709" s="33"/>
    </row>
    <row r="2710" spans="1:2" x14ac:dyDescent="0.25">
      <c r="A2710" s="32"/>
      <c r="B2710" s="33"/>
    </row>
    <row r="2711" spans="1:2" x14ac:dyDescent="0.25">
      <c r="A2711" s="32"/>
      <c r="B2711" s="33"/>
    </row>
    <row r="2712" spans="1:2" x14ac:dyDescent="0.25">
      <c r="A2712" s="32"/>
      <c r="B2712" s="33"/>
    </row>
    <row r="2713" spans="1:2" x14ac:dyDescent="0.25">
      <c r="A2713" s="32"/>
      <c r="B2713" s="33"/>
    </row>
    <row r="2714" spans="1:2" x14ac:dyDescent="0.25">
      <c r="A2714" s="32"/>
      <c r="B2714" s="33"/>
    </row>
    <row r="2715" spans="1:2" x14ac:dyDescent="0.25">
      <c r="A2715" s="32"/>
      <c r="B2715" s="33"/>
    </row>
    <row r="2716" spans="1:2" x14ac:dyDescent="0.25">
      <c r="A2716" s="32"/>
      <c r="B2716" s="33"/>
    </row>
    <row r="2717" spans="1:2" x14ac:dyDescent="0.25">
      <c r="A2717" s="32"/>
      <c r="B2717" s="33"/>
    </row>
    <row r="2718" spans="1:2" x14ac:dyDescent="0.25">
      <c r="A2718" s="32"/>
      <c r="B2718" s="33"/>
    </row>
    <row r="2719" spans="1:2" x14ac:dyDescent="0.25">
      <c r="A2719" s="32"/>
      <c r="B2719" s="33"/>
    </row>
    <row r="2720" spans="1:2" x14ac:dyDescent="0.25">
      <c r="A2720" s="32"/>
      <c r="B2720" s="33"/>
    </row>
    <row r="2721" spans="1:2" x14ac:dyDescent="0.25">
      <c r="A2721" s="32"/>
      <c r="B2721" s="33"/>
    </row>
    <row r="2722" spans="1:2" x14ac:dyDescent="0.25">
      <c r="A2722" s="32"/>
      <c r="B2722" s="33"/>
    </row>
    <row r="2723" spans="1:2" x14ac:dyDescent="0.25">
      <c r="A2723" s="32"/>
      <c r="B2723" s="33"/>
    </row>
    <row r="2724" spans="1:2" x14ac:dyDescent="0.25">
      <c r="A2724" s="32"/>
      <c r="B2724" s="33"/>
    </row>
    <row r="2725" spans="1:2" x14ac:dyDescent="0.25">
      <c r="A2725" s="32"/>
      <c r="B2725" s="33"/>
    </row>
    <row r="2726" spans="1:2" x14ac:dyDescent="0.25">
      <c r="A2726" s="32"/>
      <c r="B2726" s="33"/>
    </row>
    <row r="2727" spans="1:2" x14ac:dyDescent="0.25">
      <c r="A2727" s="32"/>
      <c r="B2727" s="33"/>
    </row>
    <row r="2728" spans="1:2" x14ac:dyDescent="0.25">
      <c r="A2728" s="32"/>
      <c r="B2728" s="33"/>
    </row>
    <row r="2729" spans="1:2" x14ac:dyDescent="0.25">
      <c r="A2729" s="32"/>
      <c r="B2729" s="33"/>
    </row>
    <row r="2730" spans="1:2" x14ac:dyDescent="0.25">
      <c r="A2730" s="32"/>
      <c r="B2730" s="33"/>
    </row>
    <row r="2731" spans="1:2" x14ac:dyDescent="0.25">
      <c r="A2731" s="32"/>
      <c r="B2731" s="33"/>
    </row>
    <row r="2732" spans="1:2" x14ac:dyDescent="0.25">
      <c r="A2732" s="32"/>
      <c r="B2732" s="33"/>
    </row>
    <row r="2733" spans="1:2" x14ac:dyDescent="0.25">
      <c r="A2733" s="32"/>
      <c r="B2733" s="33"/>
    </row>
    <row r="2734" spans="1:2" x14ac:dyDescent="0.25">
      <c r="A2734" s="32"/>
      <c r="B2734" s="33"/>
    </row>
    <row r="2735" spans="1:2" x14ac:dyDescent="0.25">
      <c r="A2735" s="32"/>
      <c r="B2735" s="33"/>
    </row>
    <row r="2736" spans="1:2" x14ac:dyDescent="0.25">
      <c r="A2736" s="32"/>
      <c r="B2736" s="33"/>
    </row>
    <row r="2737" spans="1:2" x14ac:dyDescent="0.25">
      <c r="A2737" s="32"/>
      <c r="B2737" s="33"/>
    </row>
    <row r="2738" spans="1:2" x14ac:dyDescent="0.25">
      <c r="A2738" s="32"/>
      <c r="B2738" s="33"/>
    </row>
    <row r="2739" spans="1:2" x14ac:dyDescent="0.25">
      <c r="A2739" s="32"/>
      <c r="B2739" s="33"/>
    </row>
    <row r="2740" spans="1:2" x14ac:dyDescent="0.25">
      <c r="A2740" s="32"/>
      <c r="B2740" s="33"/>
    </row>
    <row r="2741" spans="1:2" x14ac:dyDescent="0.25">
      <c r="A2741" s="32"/>
      <c r="B2741" s="33"/>
    </row>
    <row r="2742" spans="1:2" x14ac:dyDescent="0.25">
      <c r="A2742" s="32"/>
      <c r="B2742" s="33"/>
    </row>
    <row r="2743" spans="1:2" x14ac:dyDescent="0.25">
      <c r="A2743" s="32"/>
      <c r="B2743" s="33"/>
    </row>
    <row r="2744" spans="1:2" x14ac:dyDescent="0.25">
      <c r="A2744" s="32"/>
      <c r="B2744" s="33"/>
    </row>
    <row r="2745" spans="1:2" x14ac:dyDescent="0.25">
      <c r="A2745" s="32"/>
      <c r="B2745" s="33"/>
    </row>
    <row r="2746" spans="1:2" x14ac:dyDescent="0.25">
      <c r="A2746" s="32"/>
      <c r="B2746" s="33"/>
    </row>
    <row r="2747" spans="1:2" x14ac:dyDescent="0.25">
      <c r="A2747" s="32"/>
      <c r="B2747" s="33"/>
    </row>
    <row r="2748" spans="1:2" x14ac:dyDescent="0.25">
      <c r="A2748" s="32"/>
      <c r="B2748" s="33"/>
    </row>
    <row r="2749" spans="1:2" x14ac:dyDescent="0.25">
      <c r="A2749" s="32"/>
      <c r="B2749" s="33"/>
    </row>
    <row r="2750" spans="1:2" x14ac:dyDescent="0.25">
      <c r="A2750" s="32"/>
      <c r="B2750" s="33"/>
    </row>
    <row r="2751" spans="1:2" x14ac:dyDescent="0.25">
      <c r="A2751" s="32"/>
      <c r="B2751" s="33"/>
    </row>
    <row r="2752" spans="1:2" x14ac:dyDescent="0.25">
      <c r="A2752" s="32"/>
      <c r="B2752" s="33"/>
    </row>
    <row r="2753" spans="1:2" x14ac:dyDescent="0.25">
      <c r="A2753" s="32"/>
      <c r="B2753" s="33"/>
    </row>
    <row r="2754" spans="1:2" x14ac:dyDescent="0.25">
      <c r="A2754" s="32"/>
      <c r="B2754" s="33"/>
    </row>
    <row r="2755" spans="1:2" x14ac:dyDescent="0.25">
      <c r="A2755" s="32"/>
      <c r="B2755" s="33"/>
    </row>
    <row r="2756" spans="1:2" x14ac:dyDescent="0.25">
      <c r="A2756" s="32"/>
      <c r="B2756" s="33"/>
    </row>
    <row r="2757" spans="1:2" x14ac:dyDescent="0.25">
      <c r="A2757" s="32"/>
      <c r="B2757" s="33"/>
    </row>
    <row r="2758" spans="1:2" x14ac:dyDescent="0.25">
      <c r="A2758" s="32"/>
      <c r="B2758" s="33"/>
    </row>
    <row r="2759" spans="1:2" x14ac:dyDescent="0.25">
      <c r="A2759" s="32"/>
      <c r="B2759" s="33"/>
    </row>
    <row r="2760" spans="1:2" x14ac:dyDescent="0.25">
      <c r="A2760" s="32"/>
      <c r="B2760" s="33"/>
    </row>
    <row r="2761" spans="1:2" x14ac:dyDescent="0.25">
      <c r="A2761" s="32"/>
      <c r="B2761" s="33"/>
    </row>
    <row r="2762" spans="1:2" x14ac:dyDescent="0.25">
      <c r="A2762" s="32"/>
      <c r="B2762" s="33"/>
    </row>
    <row r="2763" spans="1:2" x14ac:dyDescent="0.25">
      <c r="A2763" s="32"/>
      <c r="B2763" s="33"/>
    </row>
    <row r="2764" spans="1:2" x14ac:dyDescent="0.25">
      <c r="A2764" s="32"/>
      <c r="B2764" s="33"/>
    </row>
    <row r="2765" spans="1:2" x14ac:dyDescent="0.25">
      <c r="A2765" s="32"/>
      <c r="B2765" s="33"/>
    </row>
    <row r="2766" spans="1:2" x14ac:dyDescent="0.25">
      <c r="A2766" s="32"/>
      <c r="B2766" s="33"/>
    </row>
    <row r="2767" spans="1:2" x14ac:dyDescent="0.25">
      <c r="A2767" s="32"/>
      <c r="B2767" s="33"/>
    </row>
    <row r="2768" spans="1:2" x14ac:dyDescent="0.25">
      <c r="A2768" s="32"/>
      <c r="B2768" s="33"/>
    </row>
    <row r="2769" spans="1:2" x14ac:dyDescent="0.25">
      <c r="A2769" s="32"/>
      <c r="B2769" s="33"/>
    </row>
    <row r="2770" spans="1:2" x14ac:dyDescent="0.25">
      <c r="A2770" s="32"/>
      <c r="B2770" s="33"/>
    </row>
    <row r="2771" spans="1:2" x14ac:dyDescent="0.25">
      <c r="A2771" s="32"/>
      <c r="B2771" s="33"/>
    </row>
    <row r="2772" spans="1:2" x14ac:dyDescent="0.25">
      <c r="A2772" s="32"/>
      <c r="B2772" s="33"/>
    </row>
    <row r="2773" spans="1:2" x14ac:dyDescent="0.25">
      <c r="A2773" s="32"/>
      <c r="B2773" s="33"/>
    </row>
    <row r="2774" spans="1:2" x14ac:dyDescent="0.25">
      <c r="A2774" s="32"/>
      <c r="B2774" s="33"/>
    </row>
    <row r="2775" spans="1:2" x14ac:dyDescent="0.25">
      <c r="A2775" s="32"/>
      <c r="B2775" s="33"/>
    </row>
    <row r="2776" spans="1:2" x14ac:dyDescent="0.25">
      <c r="A2776" s="32"/>
      <c r="B2776" s="33"/>
    </row>
    <row r="2777" spans="1:2" x14ac:dyDescent="0.25">
      <c r="A2777" s="32"/>
      <c r="B2777" s="33"/>
    </row>
    <row r="2778" spans="1:2" x14ac:dyDescent="0.25">
      <c r="A2778" s="32"/>
      <c r="B2778" s="33"/>
    </row>
    <row r="2779" spans="1:2" x14ac:dyDescent="0.25">
      <c r="A2779" s="32"/>
      <c r="B2779" s="33"/>
    </row>
    <row r="2780" spans="1:2" x14ac:dyDescent="0.25">
      <c r="A2780" s="32"/>
      <c r="B2780" s="33"/>
    </row>
    <row r="2781" spans="1:2" x14ac:dyDescent="0.25">
      <c r="A2781" s="32"/>
      <c r="B2781" s="33"/>
    </row>
    <row r="2782" spans="1:2" x14ac:dyDescent="0.25">
      <c r="A2782" s="32"/>
      <c r="B2782" s="33"/>
    </row>
    <row r="2783" spans="1:2" x14ac:dyDescent="0.25">
      <c r="A2783" s="32"/>
      <c r="B2783" s="33"/>
    </row>
    <row r="2784" spans="1:2" x14ac:dyDescent="0.25">
      <c r="A2784" s="32"/>
      <c r="B2784" s="33"/>
    </row>
    <row r="2785" spans="1:2" x14ac:dyDescent="0.25">
      <c r="A2785" s="32"/>
      <c r="B2785" s="33"/>
    </row>
    <row r="2786" spans="1:2" x14ac:dyDescent="0.25">
      <c r="A2786" s="32"/>
      <c r="B2786" s="33"/>
    </row>
    <row r="2787" spans="1:2" x14ac:dyDescent="0.25">
      <c r="A2787" s="32"/>
      <c r="B2787" s="33"/>
    </row>
    <row r="2788" spans="1:2" x14ac:dyDescent="0.25">
      <c r="A2788" s="32"/>
      <c r="B2788" s="33"/>
    </row>
    <row r="2789" spans="1:2" x14ac:dyDescent="0.25">
      <c r="A2789" s="32"/>
      <c r="B2789" s="33"/>
    </row>
    <row r="2790" spans="1:2" x14ac:dyDescent="0.25">
      <c r="A2790" s="32"/>
      <c r="B2790" s="33"/>
    </row>
    <row r="2791" spans="1:2" x14ac:dyDescent="0.25">
      <c r="A2791" s="32"/>
      <c r="B2791" s="33"/>
    </row>
    <row r="2792" spans="1:2" x14ac:dyDescent="0.25">
      <c r="A2792" s="32"/>
      <c r="B2792" s="33"/>
    </row>
    <row r="2793" spans="1:2" x14ac:dyDescent="0.25">
      <c r="A2793" s="32"/>
      <c r="B2793" s="33"/>
    </row>
    <row r="2794" spans="1:2" x14ac:dyDescent="0.25">
      <c r="A2794" s="32"/>
      <c r="B2794" s="33"/>
    </row>
    <row r="2795" spans="1:2" x14ac:dyDescent="0.25">
      <c r="A2795" s="32"/>
      <c r="B2795" s="33"/>
    </row>
    <row r="2796" spans="1:2" x14ac:dyDescent="0.25">
      <c r="A2796" s="32"/>
      <c r="B2796" s="33"/>
    </row>
    <row r="2797" spans="1:2" x14ac:dyDescent="0.25">
      <c r="A2797" s="32"/>
      <c r="B2797" s="33"/>
    </row>
    <row r="2798" spans="1:2" x14ac:dyDescent="0.25">
      <c r="A2798" s="32"/>
      <c r="B2798" s="33"/>
    </row>
    <row r="2799" spans="1:2" x14ac:dyDescent="0.25">
      <c r="A2799" s="32"/>
      <c r="B2799" s="33"/>
    </row>
    <row r="2800" spans="1:2" x14ac:dyDescent="0.25">
      <c r="A2800" s="32"/>
      <c r="B2800" s="33"/>
    </row>
    <row r="2801" spans="1:2" x14ac:dyDescent="0.25">
      <c r="A2801" s="32"/>
      <c r="B2801" s="33"/>
    </row>
    <row r="2802" spans="1:2" x14ac:dyDescent="0.25">
      <c r="A2802" s="32"/>
      <c r="B2802" s="33"/>
    </row>
    <row r="2803" spans="1:2" x14ac:dyDescent="0.25">
      <c r="A2803" s="32"/>
      <c r="B2803" s="33"/>
    </row>
    <row r="2804" spans="1:2" x14ac:dyDescent="0.25">
      <c r="A2804" s="32"/>
      <c r="B2804" s="33"/>
    </row>
    <row r="2805" spans="1:2" x14ac:dyDescent="0.25">
      <c r="A2805" s="32"/>
      <c r="B2805" s="33"/>
    </row>
    <row r="2806" spans="1:2" x14ac:dyDescent="0.25">
      <c r="A2806" s="32"/>
      <c r="B2806" s="33"/>
    </row>
    <row r="2807" spans="1:2" x14ac:dyDescent="0.25">
      <c r="A2807" s="32"/>
      <c r="B2807" s="33"/>
    </row>
    <row r="2808" spans="1:2" x14ac:dyDescent="0.25">
      <c r="A2808" s="32"/>
      <c r="B2808" s="33"/>
    </row>
    <row r="2809" spans="1:2" x14ac:dyDescent="0.25">
      <c r="A2809" s="32"/>
      <c r="B2809" s="33"/>
    </row>
    <row r="2810" spans="1:2" x14ac:dyDescent="0.25">
      <c r="A2810" s="32"/>
      <c r="B2810" s="33"/>
    </row>
    <row r="2811" spans="1:2" x14ac:dyDescent="0.25">
      <c r="A2811" s="32"/>
      <c r="B2811" s="33"/>
    </row>
    <row r="2812" spans="1:2" x14ac:dyDescent="0.25">
      <c r="A2812" s="32"/>
      <c r="B2812" s="33"/>
    </row>
    <row r="2813" spans="1:2" x14ac:dyDescent="0.25">
      <c r="A2813" s="32"/>
      <c r="B2813" s="33"/>
    </row>
    <row r="2814" spans="1:2" x14ac:dyDescent="0.25">
      <c r="A2814" s="32"/>
      <c r="B2814" s="33"/>
    </row>
    <row r="2815" spans="1:2" x14ac:dyDescent="0.25">
      <c r="A2815" s="32"/>
      <c r="B2815" s="33"/>
    </row>
    <row r="2816" spans="1:2" x14ac:dyDescent="0.25">
      <c r="A2816" s="32"/>
      <c r="B2816" s="33"/>
    </row>
    <row r="2817" spans="1:2" x14ac:dyDescent="0.25">
      <c r="A2817" s="32"/>
      <c r="B2817" s="33"/>
    </row>
    <row r="2818" spans="1:2" x14ac:dyDescent="0.25">
      <c r="A2818" s="32"/>
      <c r="B2818" s="33"/>
    </row>
    <row r="2819" spans="1:2" x14ac:dyDescent="0.25">
      <c r="A2819" s="32"/>
      <c r="B2819" s="33"/>
    </row>
    <row r="2820" spans="1:2" x14ac:dyDescent="0.25">
      <c r="A2820" s="32"/>
      <c r="B2820" s="33"/>
    </row>
    <row r="2821" spans="1:2" x14ac:dyDescent="0.25">
      <c r="A2821" s="32"/>
      <c r="B2821" s="33"/>
    </row>
    <row r="2822" spans="1:2" x14ac:dyDescent="0.25">
      <c r="A2822" s="32"/>
      <c r="B2822" s="33"/>
    </row>
    <row r="2823" spans="1:2" x14ac:dyDescent="0.25">
      <c r="A2823" s="32"/>
      <c r="B2823" s="33"/>
    </row>
    <row r="2824" spans="1:2" x14ac:dyDescent="0.25">
      <c r="A2824" s="32"/>
      <c r="B2824" s="33"/>
    </row>
    <row r="2825" spans="1:2" x14ac:dyDescent="0.25">
      <c r="A2825" s="32"/>
      <c r="B2825" s="33"/>
    </row>
    <row r="2826" spans="1:2" x14ac:dyDescent="0.25">
      <c r="A2826" s="32"/>
      <c r="B2826" s="33"/>
    </row>
    <row r="2827" spans="1:2" x14ac:dyDescent="0.25">
      <c r="A2827" s="32"/>
      <c r="B2827" s="33"/>
    </row>
    <row r="2828" spans="1:2" x14ac:dyDescent="0.25">
      <c r="A2828" s="32"/>
      <c r="B2828" s="33"/>
    </row>
    <row r="2829" spans="1:2" x14ac:dyDescent="0.25">
      <c r="A2829" s="32"/>
      <c r="B2829" s="33"/>
    </row>
    <row r="2830" spans="1:2" x14ac:dyDescent="0.25">
      <c r="A2830" s="32"/>
      <c r="B2830" s="33"/>
    </row>
    <row r="2831" spans="1:2" x14ac:dyDescent="0.25">
      <c r="A2831" s="32"/>
      <c r="B2831" s="33"/>
    </row>
    <row r="2832" spans="1:2" x14ac:dyDescent="0.25">
      <c r="A2832" s="32"/>
      <c r="B2832" s="33"/>
    </row>
    <row r="2833" spans="1:2" x14ac:dyDescent="0.25">
      <c r="A2833" s="32"/>
      <c r="B2833" s="33"/>
    </row>
    <row r="2834" spans="1:2" x14ac:dyDescent="0.25">
      <c r="A2834" s="32"/>
      <c r="B2834" s="33"/>
    </row>
    <row r="2835" spans="1:2" x14ac:dyDescent="0.25">
      <c r="A2835" s="32"/>
      <c r="B2835" s="33"/>
    </row>
    <row r="2836" spans="1:2" x14ac:dyDescent="0.25">
      <c r="A2836" s="32"/>
      <c r="B2836" s="33"/>
    </row>
    <row r="2837" spans="1:2" x14ac:dyDescent="0.25">
      <c r="A2837" s="32"/>
      <c r="B2837" s="33"/>
    </row>
    <row r="2838" spans="1:2" x14ac:dyDescent="0.25">
      <c r="A2838" s="32"/>
      <c r="B2838" s="33"/>
    </row>
    <row r="2839" spans="1:2" x14ac:dyDescent="0.25">
      <c r="A2839" s="32"/>
      <c r="B2839" s="33"/>
    </row>
    <row r="2840" spans="1:2" x14ac:dyDescent="0.25">
      <c r="A2840" s="32"/>
      <c r="B2840" s="33"/>
    </row>
    <row r="2841" spans="1:2" x14ac:dyDescent="0.25">
      <c r="A2841" s="32"/>
      <c r="B2841" s="33"/>
    </row>
    <row r="2842" spans="1:2" x14ac:dyDescent="0.25">
      <c r="A2842" s="32"/>
      <c r="B2842" s="33"/>
    </row>
    <row r="2843" spans="1:2" x14ac:dyDescent="0.25">
      <c r="A2843" s="32"/>
      <c r="B2843" s="33"/>
    </row>
    <row r="2844" spans="1:2" x14ac:dyDescent="0.25">
      <c r="A2844" s="32"/>
      <c r="B2844" s="33"/>
    </row>
    <row r="2845" spans="1:2" x14ac:dyDescent="0.25">
      <c r="A2845" s="32"/>
      <c r="B2845" s="33"/>
    </row>
    <row r="2846" spans="1:2" x14ac:dyDescent="0.25">
      <c r="A2846" s="32"/>
      <c r="B2846" s="33"/>
    </row>
    <row r="2847" spans="1:2" x14ac:dyDescent="0.25">
      <c r="A2847" s="32"/>
      <c r="B2847" s="33"/>
    </row>
    <row r="2848" spans="1:2" x14ac:dyDescent="0.25">
      <c r="A2848" s="32"/>
      <c r="B2848" s="33"/>
    </row>
    <row r="2849" spans="1:2" x14ac:dyDescent="0.25">
      <c r="A2849" s="32"/>
      <c r="B2849" s="33"/>
    </row>
    <row r="2850" spans="1:2" x14ac:dyDescent="0.25">
      <c r="A2850" s="32"/>
      <c r="B2850" s="33"/>
    </row>
    <row r="2851" spans="1:2" x14ac:dyDescent="0.25">
      <c r="A2851" s="32"/>
      <c r="B2851" s="33"/>
    </row>
    <row r="2852" spans="1:2" x14ac:dyDescent="0.25">
      <c r="A2852" s="32"/>
      <c r="B2852" s="33"/>
    </row>
    <row r="2853" spans="1:2" x14ac:dyDescent="0.25">
      <c r="A2853" s="32"/>
      <c r="B2853" s="33"/>
    </row>
    <row r="2854" spans="1:2" x14ac:dyDescent="0.25">
      <c r="A2854" s="32"/>
      <c r="B2854" s="33"/>
    </row>
    <row r="2855" spans="1:2" x14ac:dyDescent="0.25">
      <c r="A2855" s="32"/>
      <c r="B2855" s="33"/>
    </row>
    <row r="2856" spans="1:2" x14ac:dyDescent="0.25">
      <c r="A2856" s="32"/>
      <c r="B2856" s="33"/>
    </row>
    <row r="2857" spans="1:2" x14ac:dyDescent="0.25">
      <c r="A2857" s="32"/>
      <c r="B2857" s="33"/>
    </row>
    <row r="2858" spans="1:2" x14ac:dyDescent="0.25">
      <c r="A2858" s="32"/>
      <c r="B2858" s="33"/>
    </row>
    <row r="2859" spans="1:2" x14ac:dyDescent="0.25">
      <c r="A2859" s="32"/>
      <c r="B2859" s="33"/>
    </row>
    <row r="2860" spans="1:2" x14ac:dyDescent="0.25">
      <c r="A2860" s="32"/>
      <c r="B2860" s="33"/>
    </row>
    <row r="2861" spans="1:2" x14ac:dyDescent="0.25">
      <c r="A2861" s="32"/>
      <c r="B2861" s="33"/>
    </row>
    <row r="2862" spans="1:2" x14ac:dyDescent="0.25">
      <c r="A2862" s="32"/>
      <c r="B2862" s="33"/>
    </row>
    <row r="2863" spans="1:2" x14ac:dyDescent="0.25">
      <c r="A2863" s="32"/>
      <c r="B2863" s="33"/>
    </row>
    <row r="2864" spans="1:2" x14ac:dyDescent="0.25">
      <c r="A2864" s="32"/>
      <c r="B2864" s="33"/>
    </row>
    <row r="2865" spans="1:2" x14ac:dyDescent="0.25">
      <c r="A2865" s="32"/>
      <c r="B2865" s="33"/>
    </row>
    <row r="2866" spans="1:2" x14ac:dyDescent="0.25">
      <c r="A2866" s="32"/>
      <c r="B2866" s="33"/>
    </row>
    <row r="2867" spans="1:2" x14ac:dyDescent="0.25">
      <c r="A2867" s="32"/>
      <c r="B2867" s="33"/>
    </row>
    <row r="2868" spans="1:2" x14ac:dyDescent="0.25">
      <c r="A2868" s="32"/>
      <c r="B2868" s="33"/>
    </row>
    <row r="2869" spans="1:2" x14ac:dyDescent="0.25">
      <c r="A2869" s="32"/>
      <c r="B2869" s="33"/>
    </row>
    <row r="2870" spans="1:2" x14ac:dyDescent="0.25">
      <c r="A2870" s="32"/>
      <c r="B2870" s="33"/>
    </row>
    <row r="2871" spans="1:2" x14ac:dyDescent="0.25">
      <c r="A2871" s="32"/>
      <c r="B2871" s="33"/>
    </row>
    <row r="2872" spans="1:2" x14ac:dyDescent="0.25">
      <c r="A2872" s="32"/>
      <c r="B2872" s="33"/>
    </row>
    <row r="2873" spans="1:2" x14ac:dyDescent="0.25">
      <c r="A2873" s="32"/>
      <c r="B2873" s="33"/>
    </row>
    <row r="2874" spans="1:2" x14ac:dyDescent="0.25">
      <c r="A2874" s="32"/>
      <c r="B2874" s="33"/>
    </row>
    <row r="2875" spans="1:2" x14ac:dyDescent="0.25">
      <c r="A2875" s="32"/>
      <c r="B2875" s="33"/>
    </row>
    <row r="2876" spans="1:2" x14ac:dyDescent="0.25">
      <c r="A2876" s="32"/>
      <c r="B2876" s="33"/>
    </row>
    <row r="2877" spans="1:2" x14ac:dyDescent="0.25">
      <c r="A2877" s="32"/>
      <c r="B2877" s="33"/>
    </row>
    <row r="2878" spans="1:2" x14ac:dyDescent="0.25">
      <c r="A2878" s="32"/>
      <c r="B2878" s="33"/>
    </row>
    <row r="2879" spans="1:2" x14ac:dyDescent="0.25">
      <c r="A2879" s="32"/>
      <c r="B2879" s="33"/>
    </row>
    <row r="2880" spans="1:2" x14ac:dyDescent="0.25">
      <c r="A2880" s="32"/>
      <c r="B2880" s="33"/>
    </row>
    <row r="2881" spans="1:2" x14ac:dyDescent="0.25">
      <c r="A2881" s="32"/>
      <c r="B2881" s="33"/>
    </row>
    <row r="2882" spans="1:2" x14ac:dyDescent="0.25">
      <c r="A2882" s="32"/>
      <c r="B2882" s="33"/>
    </row>
    <row r="2883" spans="1:2" x14ac:dyDescent="0.25">
      <c r="A2883" s="32"/>
      <c r="B2883" s="33"/>
    </row>
    <row r="2884" spans="1:2" x14ac:dyDescent="0.25">
      <c r="A2884" s="32"/>
      <c r="B2884" s="33"/>
    </row>
    <row r="2885" spans="1:2" x14ac:dyDescent="0.25">
      <c r="A2885" s="32"/>
      <c r="B2885" s="33"/>
    </row>
    <row r="2886" spans="1:2" x14ac:dyDescent="0.25">
      <c r="A2886" s="32"/>
      <c r="B2886" s="33"/>
    </row>
    <row r="2887" spans="1:2" x14ac:dyDescent="0.25">
      <c r="A2887" s="32"/>
      <c r="B2887" s="33"/>
    </row>
    <row r="2888" spans="1:2" x14ac:dyDescent="0.25">
      <c r="A2888" s="32"/>
      <c r="B2888" s="33"/>
    </row>
    <row r="2889" spans="1:2" x14ac:dyDescent="0.25">
      <c r="A2889" s="32"/>
      <c r="B2889" s="33"/>
    </row>
    <row r="2890" spans="1:2" x14ac:dyDescent="0.25">
      <c r="A2890" s="32"/>
      <c r="B2890" s="33"/>
    </row>
    <row r="2891" spans="1:2" x14ac:dyDescent="0.25">
      <c r="A2891" s="32"/>
      <c r="B2891" s="33"/>
    </row>
    <row r="2892" spans="1:2" x14ac:dyDescent="0.25">
      <c r="A2892" s="32"/>
      <c r="B2892" s="33"/>
    </row>
    <row r="2893" spans="1:2" x14ac:dyDescent="0.25">
      <c r="A2893" s="32"/>
      <c r="B2893" s="33"/>
    </row>
    <row r="2894" spans="1:2" x14ac:dyDescent="0.25">
      <c r="A2894" s="32"/>
      <c r="B2894" s="33"/>
    </row>
    <row r="2895" spans="1:2" x14ac:dyDescent="0.25">
      <c r="A2895" s="32"/>
      <c r="B2895" s="33"/>
    </row>
    <row r="2896" spans="1:2" x14ac:dyDescent="0.25">
      <c r="A2896" s="32"/>
      <c r="B2896" s="33"/>
    </row>
    <row r="2897" spans="1:2" x14ac:dyDescent="0.25">
      <c r="A2897" s="32"/>
      <c r="B2897" s="33"/>
    </row>
    <row r="2898" spans="1:2" x14ac:dyDescent="0.25">
      <c r="A2898" s="32"/>
      <c r="B2898" s="33"/>
    </row>
    <row r="2899" spans="1:2" x14ac:dyDescent="0.25">
      <c r="A2899" s="32"/>
      <c r="B2899" s="33"/>
    </row>
    <row r="2900" spans="1:2" x14ac:dyDescent="0.25">
      <c r="A2900" s="32"/>
      <c r="B2900" s="33"/>
    </row>
    <row r="2901" spans="1:2" x14ac:dyDescent="0.25">
      <c r="A2901" s="32"/>
      <c r="B2901" s="33"/>
    </row>
    <row r="2902" spans="1:2" x14ac:dyDescent="0.25">
      <c r="A2902" s="32"/>
      <c r="B2902" s="33"/>
    </row>
    <row r="2903" spans="1:2" x14ac:dyDescent="0.25">
      <c r="A2903" s="32"/>
      <c r="B2903" s="33"/>
    </row>
    <row r="2904" spans="1:2" x14ac:dyDescent="0.25">
      <c r="A2904" s="32"/>
      <c r="B2904" s="33"/>
    </row>
    <row r="2905" spans="1:2" x14ac:dyDescent="0.25">
      <c r="A2905" s="32"/>
      <c r="B2905" s="33"/>
    </row>
    <row r="2906" spans="1:2" x14ac:dyDescent="0.25">
      <c r="A2906" s="32"/>
      <c r="B2906" s="33"/>
    </row>
    <row r="2907" spans="1:2" x14ac:dyDescent="0.25">
      <c r="A2907" s="32"/>
      <c r="B2907" s="33"/>
    </row>
    <row r="2908" spans="1:2" x14ac:dyDescent="0.25">
      <c r="A2908" s="32"/>
      <c r="B2908" s="33"/>
    </row>
    <row r="2909" spans="1:2" x14ac:dyDescent="0.25">
      <c r="A2909" s="32"/>
      <c r="B2909" s="33"/>
    </row>
    <row r="2910" spans="1:2" x14ac:dyDescent="0.25">
      <c r="A2910" s="32"/>
      <c r="B2910" s="33"/>
    </row>
    <row r="2911" spans="1:2" x14ac:dyDescent="0.25">
      <c r="A2911" s="32"/>
      <c r="B2911" s="33"/>
    </row>
    <row r="2912" spans="1:2" x14ac:dyDescent="0.25">
      <c r="A2912" s="32"/>
      <c r="B2912" s="33"/>
    </row>
    <row r="2913" spans="1:2" x14ac:dyDescent="0.25">
      <c r="A2913" s="32"/>
      <c r="B2913" s="33"/>
    </row>
    <row r="2914" spans="1:2" x14ac:dyDescent="0.25">
      <c r="A2914" s="32"/>
      <c r="B2914" s="33"/>
    </row>
    <row r="2915" spans="1:2" x14ac:dyDescent="0.25">
      <c r="A2915" s="32"/>
      <c r="B2915" s="33"/>
    </row>
    <row r="2916" spans="1:2" x14ac:dyDescent="0.25">
      <c r="A2916" s="32"/>
      <c r="B2916" s="33"/>
    </row>
    <row r="2917" spans="1:2" x14ac:dyDescent="0.25">
      <c r="A2917" s="32"/>
      <c r="B2917" s="33"/>
    </row>
    <row r="2918" spans="1:2" x14ac:dyDescent="0.25">
      <c r="A2918" s="32"/>
      <c r="B2918" s="33"/>
    </row>
    <row r="2919" spans="1:2" x14ac:dyDescent="0.25">
      <c r="A2919" s="32"/>
      <c r="B2919" s="33"/>
    </row>
    <row r="2920" spans="1:2" x14ac:dyDescent="0.25">
      <c r="A2920" s="32"/>
      <c r="B2920" s="33"/>
    </row>
    <row r="2921" spans="1:2" x14ac:dyDescent="0.25">
      <c r="A2921" s="32"/>
      <c r="B2921" s="33"/>
    </row>
    <row r="2922" spans="1:2" x14ac:dyDescent="0.25">
      <c r="A2922" s="32"/>
      <c r="B2922" s="33"/>
    </row>
    <row r="2923" spans="1:2" x14ac:dyDescent="0.25">
      <c r="A2923" s="32"/>
      <c r="B2923" s="33"/>
    </row>
    <row r="2924" spans="1:2" x14ac:dyDescent="0.25">
      <c r="A2924" s="32"/>
      <c r="B2924" s="33"/>
    </row>
    <row r="2925" spans="1:2" x14ac:dyDescent="0.25">
      <c r="A2925" s="32"/>
      <c r="B2925" s="33"/>
    </row>
    <row r="2926" spans="1:2" x14ac:dyDescent="0.25">
      <c r="A2926" s="32"/>
      <c r="B2926" s="33"/>
    </row>
    <row r="2927" spans="1:2" x14ac:dyDescent="0.25">
      <c r="A2927" s="32"/>
      <c r="B2927" s="33"/>
    </row>
    <row r="2928" spans="1:2" x14ac:dyDescent="0.25">
      <c r="A2928" s="32"/>
      <c r="B2928" s="33"/>
    </row>
    <row r="2929" spans="1:2" x14ac:dyDescent="0.25">
      <c r="A2929" s="32"/>
      <c r="B2929" s="33"/>
    </row>
    <row r="2930" spans="1:2" x14ac:dyDescent="0.25">
      <c r="A2930" s="32"/>
      <c r="B2930" s="33"/>
    </row>
    <row r="2931" spans="1:2" x14ac:dyDescent="0.25">
      <c r="A2931" s="32"/>
      <c r="B2931" s="33"/>
    </row>
    <row r="2932" spans="1:2" x14ac:dyDescent="0.25">
      <c r="A2932" s="32"/>
      <c r="B2932" s="33"/>
    </row>
    <row r="2933" spans="1:2" x14ac:dyDescent="0.25">
      <c r="A2933" s="32"/>
      <c r="B2933" s="33"/>
    </row>
    <row r="2934" spans="1:2" x14ac:dyDescent="0.25">
      <c r="A2934" s="32"/>
      <c r="B2934" s="33"/>
    </row>
    <row r="2935" spans="1:2" x14ac:dyDescent="0.25">
      <c r="A2935" s="32"/>
      <c r="B2935" s="33"/>
    </row>
    <row r="2936" spans="1:2" x14ac:dyDescent="0.25">
      <c r="A2936" s="32"/>
      <c r="B2936" s="33"/>
    </row>
    <row r="2937" spans="1:2" x14ac:dyDescent="0.25">
      <c r="A2937" s="32"/>
      <c r="B2937" s="33"/>
    </row>
    <row r="2938" spans="1:2" x14ac:dyDescent="0.25">
      <c r="A2938" s="32"/>
      <c r="B2938" s="33"/>
    </row>
    <row r="2939" spans="1:2" x14ac:dyDescent="0.25">
      <c r="A2939" s="32"/>
      <c r="B2939" s="33"/>
    </row>
    <row r="2940" spans="1:2" x14ac:dyDescent="0.25">
      <c r="A2940" s="32"/>
      <c r="B2940" s="33"/>
    </row>
    <row r="2941" spans="1:2" x14ac:dyDescent="0.25">
      <c r="A2941" s="32"/>
      <c r="B2941" s="33"/>
    </row>
    <row r="2942" spans="1:2" x14ac:dyDescent="0.25">
      <c r="A2942" s="32"/>
      <c r="B2942" s="33"/>
    </row>
    <row r="2943" spans="1:2" x14ac:dyDescent="0.25">
      <c r="A2943" s="32"/>
      <c r="B2943" s="33"/>
    </row>
    <row r="2944" spans="1:2" x14ac:dyDescent="0.25">
      <c r="A2944" s="32"/>
      <c r="B2944" s="33"/>
    </row>
    <row r="2945" spans="1:2" x14ac:dyDescent="0.25">
      <c r="A2945" s="32"/>
      <c r="B2945" s="33"/>
    </row>
    <row r="2946" spans="1:2" x14ac:dyDescent="0.25">
      <c r="A2946" s="32"/>
      <c r="B2946" s="33"/>
    </row>
    <row r="2947" spans="1:2" x14ac:dyDescent="0.25">
      <c r="A2947" s="32"/>
      <c r="B2947" s="33"/>
    </row>
    <row r="2948" spans="1:2" x14ac:dyDescent="0.25">
      <c r="A2948" s="32"/>
      <c r="B2948" s="33"/>
    </row>
    <row r="2949" spans="1:2" x14ac:dyDescent="0.25">
      <c r="A2949" s="32"/>
      <c r="B2949" s="33"/>
    </row>
  </sheetData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36"/>
  <sheetViews>
    <sheetView workbookViewId="0">
      <selection activeCell="B16" sqref="B16"/>
    </sheetView>
  </sheetViews>
  <sheetFormatPr defaultRowHeight="15" x14ac:dyDescent="0.25"/>
  <cols>
    <col min="1" max="1" width="3.5703125" style="209" customWidth="1"/>
    <col min="2" max="2" width="87" style="209" bestFit="1" customWidth="1"/>
    <col min="3" max="3" width="12" style="209" bestFit="1" customWidth="1"/>
    <col min="4" max="4" width="11.140625" style="202" customWidth="1"/>
    <col min="5" max="5" width="11.42578125" style="202" customWidth="1"/>
    <col min="6" max="6" width="14" style="202" bestFit="1" customWidth="1"/>
    <col min="7" max="29" width="13.7109375" style="211" customWidth="1"/>
    <col min="30" max="223" width="12.7109375" style="209" customWidth="1"/>
    <col min="224" max="256" width="9.140625" style="209"/>
    <col min="257" max="257" width="3.5703125" style="209" customWidth="1"/>
    <col min="258" max="258" width="87" style="209" bestFit="1" customWidth="1"/>
    <col min="259" max="259" width="12" style="209" bestFit="1" customWidth="1"/>
    <col min="260" max="260" width="11.140625" style="209" customWidth="1"/>
    <col min="261" max="261" width="11.42578125" style="209" customWidth="1"/>
    <col min="262" max="262" width="14" style="209" bestFit="1" customWidth="1"/>
    <col min="263" max="285" width="13.7109375" style="209" customWidth="1"/>
    <col min="286" max="479" width="12.7109375" style="209" customWidth="1"/>
    <col min="480" max="512" width="9.140625" style="209"/>
    <col min="513" max="513" width="3.5703125" style="209" customWidth="1"/>
    <col min="514" max="514" width="87" style="209" bestFit="1" customWidth="1"/>
    <col min="515" max="515" width="12" style="209" bestFit="1" customWidth="1"/>
    <col min="516" max="516" width="11.140625" style="209" customWidth="1"/>
    <col min="517" max="517" width="11.42578125" style="209" customWidth="1"/>
    <col min="518" max="518" width="14" style="209" bestFit="1" customWidth="1"/>
    <col min="519" max="541" width="13.7109375" style="209" customWidth="1"/>
    <col min="542" max="735" width="12.7109375" style="209" customWidth="1"/>
    <col min="736" max="768" width="9.140625" style="209"/>
    <col min="769" max="769" width="3.5703125" style="209" customWidth="1"/>
    <col min="770" max="770" width="87" style="209" bestFit="1" customWidth="1"/>
    <col min="771" max="771" width="12" style="209" bestFit="1" customWidth="1"/>
    <col min="772" max="772" width="11.140625" style="209" customWidth="1"/>
    <col min="773" max="773" width="11.42578125" style="209" customWidth="1"/>
    <col min="774" max="774" width="14" style="209" bestFit="1" customWidth="1"/>
    <col min="775" max="797" width="13.7109375" style="209" customWidth="1"/>
    <col min="798" max="991" width="12.7109375" style="209" customWidth="1"/>
    <col min="992" max="1024" width="9.140625" style="209"/>
    <col min="1025" max="1025" width="3.5703125" style="209" customWidth="1"/>
    <col min="1026" max="1026" width="87" style="209" bestFit="1" customWidth="1"/>
    <col min="1027" max="1027" width="12" style="209" bestFit="1" customWidth="1"/>
    <col min="1028" max="1028" width="11.140625" style="209" customWidth="1"/>
    <col min="1029" max="1029" width="11.42578125" style="209" customWidth="1"/>
    <col min="1030" max="1030" width="14" style="209" bestFit="1" customWidth="1"/>
    <col min="1031" max="1053" width="13.7109375" style="209" customWidth="1"/>
    <col min="1054" max="1247" width="12.7109375" style="209" customWidth="1"/>
    <col min="1248" max="1280" width="9.140625" style="209"/>
    <col min="1281" max="1281" width="3.5703125" style="209" customWidth="1"/>
    <col min="1282" max="1282" width="87" style="209" bestFit="1" customWidth="1"/>
    <col min="1283" max="1283" width="12" style="209" bestFit="1" customWidth="1"/>
    <col min="1284" max="1284" width="11.140625" style="209" customWidth="1"/>
    <col min="1285" max="1285" width="11.42578125" style="209" customWidth="1"/>
    <col min="1286" max="1286" width="14" style="209" bestFit="1" customWidth="1"/>
    <col min="1287" max="1309" width="13.7109375" style="209" customWidth="1"/>
    <col min="1310" max="1503" width="12.7109375" style="209" customWidth="1"/>
    <col min="1504" max="1536" width="9.140625" style="209"/>
    <col min="1537" max="1537" width="3.5703125" style="209" customWidth="1"/>
    <col min="1538" max="1538" width="87" style="209" bestFit="1" customWidth="1"/>
    <col min="1539" max="1539" width="12" style="209" bestFit="1" customWidth="1"/>
    <col min="1540" max="1540" width="11.140625" style="209" customWidth="1"/>
    <col min="1541" max="1541" width="11.42578125" style="209" customWidth="1"/>
    <col min="1542" max="1542" width="14" style="209" bestFit="1" customWidth="1"/>
    <col min="1543" max="1565" width="13.7109375" style="209" customWidth="1"/>
    <col min="1566" max="1759" width="12.7109375" style="209" customWidth="1"/>
    <col min="1760" max="1792" width="9.140625" style="209"/>
    <col min="1793" max="1793" width="3.5703125" style="209" customWidth="1"/>
    <col min="1794" max="1794" width="87" style="209" bestFit="1" customWidth="1"/>
    <col min="1795" max="1795" width="12" style="209" bestFit="1" customWidth="1"/>
    <col min="1796" max="1796" width="11.140625" style="209" customWidth="1"/>
    <col min="1797" max="1797" width="11.42578125" style="209" customWidth="1"/>
    <col min="1798" max="1798" width="14" style="209" bestFit="1" customWidth="1"/>
    <col min="1799" max="1821" width="13.7109375" style="209" customWidth="1"/>
    <col min="1822" max="2015" width="12.7109375" style="209" customWidth="1"/>
    <col min="2016" max="2048" width="9.140625" style="209"/>
    <col min="2049" max="2049" width="3.5703125" style="209" customWidth="1"/>
    <col min="2050" max="2050" width="87" style="209" bestFit="1" customWidth="1"/>
    <col min="2051" max="2051" width="12" style="209" bestFit="1" customWidth="1"/>
    <col min="2052" max="2052" width="11.140625" style="209" customWidth="1"/>
    <col min="2053" max="2053" width="11.42578125" style="209" customWidth="1"/>
    <col min="2054" max="2054" width="14" style="209" bestFit="1" customWidth="1"/>
    <col min="2055" max="2077" width="13.7109375" style="209" customWidth="1"/>
    <col min="2078" max="2271" width="12.7109375" style="209" customWidth="1"/>
    <col min="2272" max="2304" width="9.140625" style="209"/>
    <col min="2305" max="2305" width="3.5703125" style="209" customWidth="1"/>
    <col min="2306" max="2306" width="87" style="209" bestFit="1" customWidth="1"/>
    <col min="2307" max="2307" width="12" style="209" bestFit="1" customWidth="1"/>
    <col min="2308" max="2308" width="11.140625" style="209" customWidth="1"/>
    <col min="2309" max="2309" width="11.42578125" style="209" customWidth="1"/>
    <col min="2310" max="2310" width="14" style="209" bestFit="1" customWidth="1"/>
    <col min="2311" max="2333" width="13.7109375" style="209" customWidth="1"/>
    <col min="2334" max="2527" width="12.7109375" style="209" customWidth="1"/>
    <col min="2528" max="2560" width="9.140625" style="209"/>
    <col min="2561" max="2561" width="3.5703125" style="209" customWidth="1"/>
    <col min="2562" max="2562" width="87" style="209" bestFit="1" customWidth="1"/>
    <col min="2563" max="2563" width="12" style="209" bestFit="1" customWidth="1"/>
    <col min="2564" max="2564" width="11.140625" style="209" customWidth="1"/>
    <col min="2565" max="2565" width="11.42578125" style="209" customWidth="1"/>
    <col min="2566" max="2566" width="14" style="209" bestFit="1" customWidth="1"/>
    <col min="2567" max="2589" width="13.7109375" style="209" customWidth="1"/>
    <col min="2590" max="2783" width="12.7109375" style="209" customWidth="1"/>
    <col min="2784" max="2816" width="9.140625" style="209"/>
    <col min="2817" max="2817" width="3.5703125" style="209" customWidth="1"/>
    <col min="2818" max="2818" width="87" style="209" bestFit="1" customWidth="1"/>
    <col min="2819" max="2819" width="12" style="209" bestFit="1" customWidth="1"/>
    <col min="2820" max="2820" width="11.140625" style="209" customWidth="1"/>
    <col min="2821" max="2821" width="11.42578125" style="209" customWidth="1"/>
    <col min="2822" max="2822" width="14" style="209" bestFit="1" customWidth="1"/>
    <col min="2823" max="2845" width="13.7109375" style="209" customWidth="1"/>
    <col min="2846" max="3039" width="12.7109375" style="209" customWidth="1"/>
    <col min="3040" max="3072" width="9.140625" style="209"/>
    <col min="3073" max="3073" width="3.5703125" style="209" customWidth="1"/>
    <col min="3074" max="3074" width="87" style="209" bestFit="1" customWidth="1"/>
    <col min="3075" max="3075" width="12" style="209" bestFit="1" customWidth="1"/>
    <col min="3076" max="3076" width="11.140625" style="209" customWidth="1"/>
    <col min="3077" max="3077" width="11.42578125" style="209" customWidth="1"/>
    <col min="3078" max="3078" width="14" style="209" bestFit="1" customWidth="1"/>
    <col min="3079" max="3101" width="13.7109375" style="209" customWidth="1"/>
    <col min="3102" max="3295" width="12.7109375" style="209" customWidth="1"/>
    <col min="3296" max="3328" width="9.140625" style="209"/>
    <col min="3329" max="3329" width="3.5703125" style="209" customWidth="1"/>
    <col min="3330" max="3330" width="87" style="209" bestFit="1" customWidth="1"/>
    <col min="3331" max="3331" width="12" style="209" bestFit="1" customWidth="1"/>
    <col min="3332" max="3332" width="11.140625" style="209" customWidth="1"/>
    <col min="3333" max="3333" width="11.42578125" style="209" customWidth="1"/>
    <col min="3334" max="3334" width="14" style="209" bestFit="1" customWidth="1"/>
    <col min="3335" max="3357" width="13.7109375" style="209" customWidth="1"/>
    <col min="3358" max="3551" width="12.7109375" style="209" customWidth="1"/>
    <col min="3552" max="3584" width="9.140625" style="209"/>
    <col min="3585" max="3585" width="3.5703125" style="209" customWidth="1"/>
    <col min="3586" max="3586" width="87" style="209" bestFit="1" customWidth="1"/>
    <col min="3587" max="3587" width="12" style="209" bestFit="1" customWidth="1"/>
    <col min="3588" max="3588" width="11.140625" style="209" customWidth="1"/>
    <col min="3589" max="3589" width="11.42578125" style="209" customWidth="1"/>
    <col min="3590" max="3590" width="14" style="209" bestFit="1" customWidth="1"/>
    <col min="3591" max="3613" width="13.7109375" style="209" customWidth="1"/>
    <col min="3614" max="3807" width="12.7109375" style="209" customWidth="1"/>
    <col min="3808" max="3840" width="9.140625" style="209"/>
    <col min="3841" max="3841" width="3.5703125" style="209" customWidth="1"/>
    <col min="3842" max="3842" width="87" style="209" bestFit="1" customWidth="1"/>
    <col min="3843" max="3843" width="12" style="209" bestFit="1" customWidth="1"/>
    <col min="3844" max="3844" width="11.140625" style="209" customWidth="1"/>
    <col min="3845" max="3845" width="11.42578125" style="209" customWidth="1"/>
    <col min="3846" max="3846" width="14" style="209" bestFit="1" customWidth="1"/>
    <col min="3847" max="3869" width="13.7109375" style="209" customWidth="1"/>
    <col min="3870" max="4063" width="12.7109375" style="209" customWidth="1"/>
    <col min="4064" max="4096" width="9.140625" style="209"/>
    <col min="4097" max="4097" width="3.5703125" style="209" customWidth="1"/>
    <col min="4098" max="4098" width="87" style="209" bestFit="1" customWidth="1"/>
    <col min="4099" max="4099" width="12" style="209" bestFit="1" customWidth="1"/>
    <col min="4100" max="4100" width="11.140625" style="209" customWidth="1"/>
    <col min="4101" max="4101" width="11.42578125" style="209" customWidth="1"/>
    <col min="4102" max="4102" width="14" style="209" bestFit="1" customWidth="1"/>
    <col min="4103" max="4125" width="13.7109375" style="209" customWidth="1"/>
    <col min="4126" max="4319" width="12.7109375" style="209" customWidth="1"/>
    <col min="4320" max="4352" width="9.140625" style="209"/>
    <col min="4353" max="4353" width="3.5703125" style="209" customWidth="1"/>
    <col min="4354" max="4354" width="87" style="209" bestFit="1" customWidth="1"/>
    <col min="4355" max="4355" width="12" style="209" bestFit="1" customWidth="1"/>
    <col min="4356" max="4356" width="11.140625" style="209" customWidth="1"/>
    <col min="4357" max="4357" width="11.42578125" style="209" customWidth="1"/>
    <col min="4358" max="4358" width="14" style="209" bestFit="1" customWidth="1"/>
    <col min="4359" max="4381" width="13.7109375" style="209" customWidth="1"/>
    <col min="4382" max="4575" width="12.7109375" style="209" customWidth="1"/>
    <col min="4576" max="4608" width="9.140625" style="209"/>
    <col min="4609" max="4609" width="3.5703125" style="209" customWidth="1"/>
    <col min="4610" max="4610" width="87" style="209" bestFit="1" customWidth="1"/>
    <col min="4611" max="4611" width="12" style="209" bestFit="1" customWidth="1"/>
    <col min="4612" max="4612" width="11.140625" style="209" customWidth="1"/>
    <col min="4613" max="4613" width="11.42578125" style="209" customWidth="1"/>
    <col min="4614" max="4614" width="14" style="209" bestFit="1" customWidth="1"/>
    <col min="4615" max="4637" width="13.7109375" style="209" customWidth="1"/>
    <col min="4638" max="4831" width="12.7109375" style="209" customWidth="1"/>
    <col min="4832" max="4864" width="9.140625" style="209"/>
    <col min="4865" max="4865" width="3.5703125" style="209" customWidth="1"/>
    <col min="4866" max="4866" width="87" style="209" bestFit="1" customWidth="1"/>
    <col min="4867" max="4867" width="12" style="209" bestFit="1" customWidth="1"/>
    <col min="4868" max="4868" width="11.140625" style="209" customWidth="1"/>
    <col min="4869" max="4869" width="11.42578125" style="209" customWidth="1"/>
    <col min="4870" max="4870" width="14" style="209" bestFit="1" customWidth="1"/>
    <col min="4871" max="4893" width="13.7109375" style="209" customWidth="1"/>
    <col min="4894" max="5087" width="12.7109375" style="209" customWidth="1"/>
    <col min="5088" max="5120" width="9.140625" style="209"/>
    <col min="5121" max="5121" width="3.5703125" style="209" customWidth="1"/>
    <col min="5122" max="5122" width="87" style="209" bestFit="1" customWidth="1"/>
    <col min="5123" max="5123" width="12" style="209" bestFit="1" customWidth="1"/>
    <col min="5124" max="5124" width="11.140625" style="209" customWidth="1"/>
    <col min="5125" max="5125" width="11.42578125" style="209" customWidth="1"/>
    <col min="5126" max="5126" width="14" style="209" bestFit="1" customWidth="1"/>
    <col min="5127" max="5149" width="13.7109375" style="209" customWidth="1"/>
    <col min="5150" max="5343" width="12.7109375" style="209" customWidth="1"/>
    <col min="5344" max="5376" width="9.140625" style="209"/>
    <col min="5377" max="5377" width="3.5703125" style="209" customWidth="1"/>
    <col min="5378" max="5378" width="87" style="209" bestFit="1" customWidth="1"/>
    <col min="5379" max="5379" width="12" style="209" bestFit="1" customWidth="1"/>
    <col min="5380" max="5380" width="11.140625" style="209" customWidth="1"/>
    <col min="5381" max="5381" width="11.42578125" style="209" customWidth="1"/>
    <col min="5382" max="5382" width="14" style="209" bestFit="1" customWidth="1"/>
    <col min="5383" max="5405" width="13.7109375" style="209" customWidth="1"/>
    <col min="5406" max="5599" width="12.7109375" style="209" customWidth="1"/>
    <col min="5600" max="5632" width="9.140625" style="209"/>
    <col min="5633" max="5633" width="3.5703125" style="209" customWidth="1"/>
    <col min="5634" max="5634" width="87" style="209" bestFit="1" customWidth="1"/>
    <col min="5635" max="5635" width="12" style="209" bestFit="1" customWidth="1"/>
    <col min="5636" max="5636" width="11.140625" style="209" customWidth="1"/>
    <col min="5637" max="5637" width="11.42578125" style="209" customWidth="1"/>
    <col min="5638" max="5638" width="14" style="209" bestFit="1" customWidth="1"/>
    <col min="5639" max="5661" width="13.7109375" style="209" customWidth="1"/>
    <col min="5662" max="5855" width="12.7109375" style="209" customWidth="1"/>
    <col min="5856" max="5888" width="9.140625" style="209"/>
    <col min="5889" max="5889" width="3.5703125" style="209" customWidth="1"/>
    <col min="5890" max="5890" width="87" style="209" bestFit="1" customWidth="1"/>
    <col min="5891" max="5891" width="12" style="209" bestFit="1" customWidth="1"/>
    <col min="5892" max="5892" width="11.140625" style="209" customWidth="1"/>
    <col min="5893" max="5893" width="11.42578125" style="209" customWidth="1"/>
    <col min="5894" max="5894" width="14" style="209" bestFit="1" customWidth="1"/>
    <col min="5895" max="5917" width="13.7109375" style="209" customWidth="1"/>
    <col min="5918" max="6111" width="12.7109375" style="209" customWidth="1"/>
    <col min="6112" max="6144" width="9.140625" style="209"/>
    <col min="6145" max="6145" width="3.5703125" style="209" customWidth="1"/>
    <col min="6146" max="6146" width="87" style="209" bestFit="1" customWidth="1"/>
    <col min="6147" max="6147" width="12" style="209" bestFit="1" customWidth="1"/>
    <col min="6148" max="6148" width="11.140625" style="209" customWidth="1"/>
    <col min="6149" max="6149" width="11.42578125" style="209" customWidth="1"/>
    <col min="6150" max="6150" width="14" style="209" bestFit="1" customWidth="1"/>
    <col min="6151" max="6173" width="13.7109375" style="209" customWidth="1"/>
    <col min="6174" max="6367" width="12.7109375" style="209" customWidth="1"/>
    <col min="6368" max="6400" width="9.140625" style="209"/>
    <col min="6401" max="6401" width="3.5703125" style="209" customWidth="1"/>
    <col min="6402" max="6402" width="87" style="209" bestFit="1" customWidth="1"/>
    <col min="6403" max="6403" width="12" style="209" bestFit="1" customWidth="1"/>
    <col min="6404" max="6404" width="11.140625" style="209" customWidth="1"/>
    <col min="6405" max="6405" width="11.42578125" style="209" customWidth="1"/>
    <col min="6406" max="6406" width="14" style="209" bestFit="1" customWidth="1"/>
    <col min="6407" max="6429" width="13.7109375" style="209" customWidth="1"/>
    <col min="6430" max="6623" width="12.7109375" style="209" customWidth="1"/>
    <col min="6624" max="6656" width="9.140625" style="209"/>
    <col min="6657" max="6657" width="3.5703125" style="209" customWidth="1"/>
    <col min="6658" max="6658" width="87" style="209" bestFit="1" customWidth="1"/>
    <col min="6659" max="6659" width="12" style="209" bestFit="1" customWidth="1"/>
    <col min="6660" max="6660" width="11.140625" style="209" customWidth="1"/>
    <col min="6661" max="6661" width="11.42578125" style="209" customWidth="1"/>
    <col min="6662" max="6662" width="14" style="209" bestFit="1" customWidth="1"/>
    <col min="6663" max="6685" width="13.7109375" style="209" customWidth="1"/>
    <col min="6686" max="6879" width="12.7109375" style="209" customWidth="1"/>
    <col min="6880" max="6912" width="9.140625" style="209"/>
    <col min="6913" max="6913" width="3.5703125" style="209" customWidth="1"/>
    <col min="6914" max="6914" width="87" style="209" bestFit="1" customWidth="1"/>
    <col min="6915" max="6915" width="12" style="209" bestFit="1" customWidth="1"/>
    <col min="6916" max="6916" width="11.140625" style="209" customWidth="1"/>
    <col min="6917" max="6917" width="11.42578125" style="209" customWidth="1"/>
    <col min="6918" max="6918" width="14" style="209" bestFit="1" customWidth="1"/>
    <col min="6919" max="6941" width="13.7109375" style="209" customWidth="1"/>
    <col min="6942" max="7135" width="12.7109375" style="209" customWidth="1"/>
    <col min="7136" max="7168" width="9.140625" style="209"/>
    <col min="7169" max="7169" width="3.5703125" style="209" customWidth="1"/>
    <col min="7170" max="7170" width="87" style="209" bestFit="1" customWidth="1"/>
    <col min="7171" max="7171" width="12" style="209" bestFit="1" customWidth="1"/>
    <col min="7172" max="7172" width="11.140625" style="209" customWidth="1"/>
    <col min="7173" max="7173" width="11.42578125" style="209" customWidth="1"/>
    <col min="7174" max="7174" width="14" style="209" bestFit="1" customWidth="1"/>
    <col min="7175" max="7197" width="13.7109375" style="209" customWidth="1"/>
    <col min="7198" max="7391" width="12.7109375" style="209" customWidth="1"/>
    <col min="7392" max="7424" width="9.140625" style="209"/>
    <col min="7425" max="7425" width="3.5703125" style="209" customWidth="1"/>
    <col min="7426" max="7426" width="87" style="209" bestFit="1" customWidth="1"/>
    <col min="7427" max="7427" width="12" style="209" bestFit="1" customWidth="1"/>
    <col min="7428" max="7428" width="11.140625" style="209" customWidth="1"/>
    <col min="7429" max="7429" width="11.42578125" style="209" customWidth="1"/>
    <col min="7430" max="7430" width="14" style="209" bestFit="1" customWidth="1"/>
    <col min="7431" max="7453" width="13.7109375" style="209" customWidth="1"/>
    <col min="7454" max="7647" width="12.7109375" style="209" customWidth="1"/>
    <col min="7648" max="7680" width="9.140625" style="209"/>
    <col min="7681" max="7681" width="3.5703125" style="209" customWidth="1"/>
    <col min="7682" max="7682" width="87" style="209" bestFit="1" customWidth="1"/>
    <col min="7683" max="7683" width="12" style="209" bestFit="1" customWidth="1"/>
    <col min="7684" max="7684" width="11.140625" style="209" customWidth="1"/>
    <col min="7685" max="7685" width="11.42578125" style="209" customWidth="1"/>
    <col min="7686" max="7686" width="14" style="209" bestFit="1" customWidth="1"/>
    <col min="7687" max="7709" width="13.7109375" style="209" customWidth="1"/>
    <col min="7710" max="7903" width="12.7109375" style="209" customWidth="1"/>
    <col min="7904" max="7936" width="9.140625" style="209"/>
    <col min="7937" max="7937" width="3.5703125" style="209" customWidth="1"/>
    <col min="7938" max="7938" width="87" style="209" bestFit="1" customWidth="1"/>
    <col min="7939" max="7939" width="12" style="209" bestFit="1" customWidth="1"/>
    <col min="7940" max="7940" width="11.140625" style="209" customWidth="1"/>
    <col min="7941" max="7941" width="11.42578125" style="209" customWidth="1"/>
    <col min="7942" max="7942" width="14" style="209" bestFit="1" customWidth="1"/>
    <col min="7943" max="7965" width="13.7109375" style="209" customWidth="1"/>
    <col min="7966" max="8159" width="12.7109375" style="209" customWidth="1"/>
    <col min="8160" max="8192" width="9.140625" style="209"/>
    <col min="8193" max="8193" width="3.5703125" style="209" customWidth="1"/>
    <col min="8194" max="8194" width="87" style="209" bestFit="1" customWidth="1"/>
    <col min="8195" max="8195" width="12" style="209" bestFit="1" customWidth="1"/>
    <col min="8196" max="8196" width="11.140625" style="209" customWidth="1"/>
    <col min="8197" max="8197" width="11.42578125" style="209" customWidth="1"/>
    <col min="8198" max="8198" width="14" style="209" bestFit="1" customWidth="1"/>
    <col min="8199" max="8221" width="13.7109375" style="209" customWidth="1"/>
    <col min="8222" max="8415" width="12.7109375" style="209" customWidth="1"/>
    <col min="8416" max="8448" width="9.140625" style="209"/>
    <col min="8449" max="8449" width="3.5703125" style="209" customWidth="1"/>
    <col min="8450" max="8450" width="87" style="209" bestFit="1" customWidth="1"/>
    <col min="8451" max="8451" width="12" style="209" bestFit="1" customWidth="1"/>
    <col min="8452" max="8452" width="11.140625" style="209" customWidth="1"/>
    <col min="8453" max="8453" width="11.42578125" style="209" customWidth="1"/>
    <col min="8454" max="8454" width="14" style="209" bestFit="1" customWidth="1"/>
    <col min="8455" max="8477" width="13.7109375" style="209" customWidth="1"/>
    <col min="8478" max="8671" width="12.7109375" style="209" customWidth="1"/>
    <col min="8672" max="8704" width="9.140625" style="209"/>
    <col min="8705" max="8705" width="3.5703125" style="209" customWidth="1"/>
    <col min="8706" max="8706" width="87" style="209" bestFit="1" customWidth="1"/>
    <col min="8707" max="8707" width="12" style="209" bestFit="1" customWidth="1"/>
    <col min="8708" max="8708" width="11.140625" style="209" customWidth="1"/>
    <col min="8709" max="8709" width="11.42578125" style="209" customWidth="1"/>
    <col min="8710" max="8710" width="14" style="209" bestFit="1" customWidth="1"/>
    <col min="8711" max="8733" width="13.7109375" style="209" customWidth="1"/>
    <col min="8734" max="8927" width="12.7109375" style="209" customWidth="1"/>
    <col min="8928" max="8960" width="9.140625" style="209"/>
    <col min="8961" max="8961" width="3.5703125" style="209" customWidth="1"/>
    <col min="8962" max="8962" width="87" style="209" bestFit="1" customWidth="1"/>
    <col min="8963" max="8963" width="12" style="209" bestFit="1" customWidth="1"/>
    <col min="8964" max="8964" width="11.140625" style="209" customWidth="1"/>
    <col min="8965" max="8965" width="11.42578125" style="209" customWidth="1"/>
    <col min="8966" max="8966" width="14" style="209" bestFit="1" customWidth="1"/>
    <col min="8967" max="8989" width="13.7109375" style="209" customWidth="1"/>
    <col min="8990" max="9183" width="12.7109375" style="209" customWidth="1"/>
    <col min="9184" max="9216" width="9.140625" style="209"/>
    <col min="9217" max="9217" width="3.5703125" style="209" customWidth="1"/>
    <col min="9218" max="9218" width="87" style="209" bestFit="1" customWidth="1"/>
    <col min="9219" max="9219" width="12" style="209" bestFit="1" customWidth="1"/>
    <col min="9220" max="9220" width="11.140625" style="209" customWidth="1"/>
    <col min="9221" max="9221" width="11.42578125" style="209" customWidth="1"/>
    <col min="9222" max="9222" width="14" style="209" bestFit="1" customWidth="1"/>
    <col min="9223" max="9245" width="13.7109375" style="209" customWidth="1"/>
    <col min="9246" max="9439" width="12.7109375" style="209" customWidth="1"/>
    <col min="9440" max="9472" width="9.140625" style="209"/>
    <col min="9473" max="9473" width="3.5703125" style="209" customWidth="1"/>
    <col min="9474" max="9474" width="87" style="209" bestFit="1" customWidth="1"/>
    <col min="9475" max="9475" width="12" style="209" bestFit="1" customWidth="1"/>
    <col min="9476" max="9476" width="11.140625" style="209" customWidth="1"/>
    <col min="9477" max="9477" width="11.42578125" style="209" customWidth="1"/>
    <col min="9478" max="9478" width="14" style="209" bestFit="1" customWidth="1"/>
    <col min="9479" max="9501" width="13.7109375" style="209" customWidth="1"/>
    <col min="9502" max="9695" width="12.7109375" style="209" customWidth="1"/>
    <col min="9696" max="9728" width="9.140625" style="209"/>
    <col min="9729" max="9729" width="3.5703125" style="209" customWidth="1"/>
    <col min="9730" max="9730" width="87" style="209" bestFit="1" customWidth="1"/>
    <col min="9731" max="9731" width="12" style="209" bestFit="1" customWidth="1"/>
    <col min="9732" max="9732" width="11.140625" style="209" customWidth="1"/>
    <col min="9733" max="9733" width="11.42578125" style="209" customWidth="1"/>
    <col min="9734" max="9734" width="14" style="209" bestFit="1" customWidth="1"/>
    <col min="9735" max="9757" width="13.7109375" style="209" customWidth="1"/>
    <col min="9758" max="9951" width="12.7109375" style="209" customWidth="1"/>
    <col min="9952" max="9984" width="9.140625" style="209"/>
    <col min="9985" max="9985" width="3.5703125" style="209" customWidth="1"/>
    <col min="9986" max="9986" width="87" style="209" bestFit="1" customWidth="1"/>
    <col min="9987" max="9987" width="12" style="209" bestFit="1" customWidth="1"/>
    <col min="9988" max="9988" width="11.140625" style="209" customWidth="1"/>
    <col min="9989" max="9989" width="11.42578125" style="209" customWidth="1"/>
    <col min="9990" max="9990" width="14" style="209" bestFit="1" customWidth="1"/>
    <col min="9991" max="10013" width="13.7109375" style="209" customWidth="1"/>
    <col min="10014" max="10207" width="12.7109375" style="209" customWidth="1"/>
    <col min="10208" max="10240" width="9.140625" style="209"/>
    <col min="10241" max="10241" width="3.5703125" style="209" customWidth="1"/>
    <col min="10242" max="10242" width="87" style="209" bestFit="1" customWidth="1"/>
    <col min="10243" max="10243" width="12" style="209" bestFit="1" customWidth="1"/>
    <col min="10244" max="10244" width="11.140625" style="209" customWidth="1"/>
    <col min="10245" max="10245" width="11.42578125" style="209" customWidth="1"/>
    <col min="10246" max="10246" width="14" style="209" bestFit="1" customWidth="1"/>
    <col min="10247" max="10269" width="13.7109375" style="209" customWidth="1"/>
    <col min="10270" max="10463" width="12.7109375" style="209" customWidth="1"/>
    <col min="10464" max="10496" width="9.140625" style="209"/>
    <col min="10497" max="10497" width="3.5703125" style="209" customWidth="1"/>
    <col min="10498" max="10498" width="87" style="209" bestFit="1" customWidth="1"/>
    <col min="10499" max="10499" width="12" style="209" bestFit="1" customWidth="1"/>
    <col min="10500" max="10500" width="11.140625" style="209" customWidth="1"/>
    <col min="10501" max="10501" width="11.42578125" style="209" customWidth="1"/>
    <col min="10502" max="10502" width="14" style="209" bestFit="1" customWidth="1"/>
    <col min="10503" max="10525" width="13.7109375" style="209" customWidth="1"/>
    <col min="10526" max="10719" width="12.7109375" style="209" customWidth="1"/>
    <col min="10720" max="10752" width="9.140625" style="209"/>
    <col min="10753" max="10753" width="3.5703125" style="209" customWidth="1"/>
    <col min="10754" max="10754" width="87" style="209" bestFit="1" customWidth="1"/>
    <col min="10755" max="10755" width="12" style="209" bestFit="1" customWidth="1"/>
    <col min="10756" max="10756" width="11.140625" style="209" customWidth="1"/>
    <col min="10757" max="10757" width="11.42578125" style="209" customWidth="1"/>
    <col min="10758" max="10758" width="14" style="209" bestFit="1" customWidth="1"/>
    <col min="10759" max="10781" width="13.7109375" style="209" customWidth="1"/>
    <col min="10782" max="10975" width="12.7109375" style="209" customWidth="1"/>
    <col min="10976" max="11008" width="9.140625" style="209"/>
    <col min="11009" max="11009" width="3.5703125" style="209" customWidth="1"/>
    <col min="11010" max="11010" width="87" style="209" bestFit="1" customWidth="1"/>
    <col min="11011" max="11011" width="12" style="209" bestFit="1" customWidth="1"/>
    <col min="11012" max="11012" width="11.140625" style="209" customWidth="1"/>
    <col min="11013" max="11013" width="11.42578125" style="209" customWidth="1"/>
    <col min="11014" max="11014" width="14" style="209" bestFit="1" customWidth="1"/>
    <col min="11015" max="11037" width="13.7109375" style="209" customWidth="1"/>
    <col min="11038" max="11231" width="12.7109375" style="209" customWidth="1"/>
    <col min="11232" max="11264" width="9.140625" style="209"/>
    <col min="11265" max="11265" width="3.5703125" style="209" customWidth="1"/>
    <col min="11266" max="11266" width="87" style="209" bestFit="1" customWidth="1"/>
    <col min="11267" max="11267" width="12" style="209" bestFit="1" customWidth="1"/>
    <col min="11268" max="11268" width="11.140625" style="209" customWidth="1"/>
    <col min="11269" max="11269" width="11.42578125" style="209" customWidth="1"/>
    <col min="11270" max="11270" width="14" style="209" bestFit="1" customWidth="1"/>
    <col min="11271" max="11293" width="13.7109375" style="209" customWidth="1"/>
    <col min="11294" max="11487" width="12.7109375" style="209" customWidth="1"/>
    <col min="11488" max="11520" width="9.140625" style="209"/>
    <col min="11521" max="11521" width="3.5703125" style="209" customWidth="1"/>
    <col min="11522" max="11522" width="87" style="209" bestFit="1" customWidth="1"/>
    <col min="11523" max="11523" width="12" style="209" bestFit="1" customWidth="1"/>
    <col min="11524" max="11524" width="11.140625" style="209" customWidth="1"/>
    <col min="11525" max="11525" width="11.42578125" style="209" customWidth="1"/>
    <col min="11526" max="11526" width="14" style="209" bestFit="1" customWidth="1"/>
    <col min="11527" max="11549" width="13.7109375" style="209" customWidth="1"/>
    <col min="11550" max="11743" width="12.7109375" style="209" customWidth="1"/>
    <col min="11744" max="11776" width="9.140625" style="209"/>
    <col min="11777" max="11777" width="3.5703125" style="209" customWidth="1"/>
    <col min="11778" max="11778" width="87" style="209" bestFit="1" customWidth="1"/>
    <col min="11779" max="11779" width="12" style="209" bestFit="1" customWidth="1"/>
    <col min="11780" max="11780" width="11.140625" style="209" customWidth="1"/>
    <col min="11781" max="11781" width="11.42578125" style="209" customWidth="1"/>
    <col min="11782" max="11782" width="14" style="209" bestFit="1" customWidth="1"/>
    <col min="11783" max="11805" width="13.7109375" style="209" customWidth="1"/>
    <col min="11806" max="11999" width="12.7109375" style="209" customWidth="1"/>
    <col min="12000" max="12032" width="9.140625" style="209"/>
    <col min="12033" max="12033" width="3.5703125" style="209" customWidth="1"/>
    <col min="12034" max="12034" width="87" style="209" bestFit="1" customWidth="1"/>
    <col min="12035" max="12035" width="12" style="209" bestFit="1" customWidth="1"/>
    <col min="12036" max="12036" width="11.140625" style="209" customWidth="1"/>
    <col min="12037" max="12037" width="11.42578125" style="209" customWidth="1"/>
    <col min="12038" max="12038" width="14" style="209" bestFit="1" customWidth="1"/>
    <col min="12039" max="12061" width="13.7109375" style="209" customWidth="1"/>
    <col min="12062" max="12255" width="12.7109375" style="209" customWidth="1"/>
    <col min="12256" max="12288" width="9.140625" style="209"/>
    <col min="12289" max="12289" width="3.5703125" style="209" customWidth="1"/>
    <col min="12290" max="12290" width="87" style="209" bestFit="1" customWidth="1"/>
    <col min="12291" max="12291" width="12" style="209" bestFit="1" customWidth="1"/>
    <col min="12292" max="12292" width="11.140625" style="209" customWidth="1"/>
    <col min="12293" max="12293" width="11.42578125" style="209" customWidth="1"/>
    <col min="12294" max="12294" width="14" style="209" bestFit="1" customWidth="1"/>
    <col min="12295" max="12317" width="13.7109375" style="209" customWidth="1"/>
    <col min="12318" max="12511" width="12.7109375" style="209" customWidth="1"/>
    <col min="12512" max="12544" width="9.140625" style="209"/>
    <col min="12545" max="12545" width="3.5703125" style="209" customWidth="1"/>
    <col min="12546" max="12546" width="87" style="209" bestFit="1" customWidth="1"/>
    <col min="12547" max="12547" width="12" style="209" bestFit="1" customWidth="1"/>
    <col min="12548" max="12548" width="11.140625" style="209" customWidth="1"/>
    <col min="12549" max="12549" width="11.42578125" style="209" customWidth="1"/>
    <col min="12550" max="12550" width="14" style="209" bestFit="1" customWidth="1"/>
    <col min="12551" max="12573" width="13.7109375" style="209" customWidth="1"/>
    <col min="12574" max="12767" width="12.7109375" style="209" customWidth="1"/>
    <col min="12768" max="12800" width="9.140625" style="209"/>
    <col min="12801" max="12801" width="3.5703125" style="209" customWidth="1"/>
    <col min="12802" max="12802" width="87" style="209" bestFit="1" customWidth="1"/>
    <col min="12803" max="12803" width="12" style="209" bestFit="1" customWidth="1"/>
    <col min="12804" max="12804" width="11.140625" style="209" customWidth="1"/>
    <col min="12805" max="12805" width="11.42578125" style="209" customWidth="1"/>
    <col min="12806" max="12806" width="14" style="209" bestFit="1" customWidth="1"/>
    <col min="12807" max="12829" width="13.7109375" style="209" customWidth="1"/>
    <col min="12830" max="13023" width="12.7109375" style="209" customWidth="1"/>
    <col min="13024" max="13056" width="9.140625" style="209"/>
    <col min="13057" max="13057" width="3.5703125" style="209" customWidth="1"/>
    <col min="13058" max="13058" width="87" style="209" bestFit="1" customWidth="1"/>
    <col min="13059" max="13059" width="12" style="209" bestFit="1" customWidth="1"/>
    <col min="13060" max="13060" width="11.140625" style="209" customWidth="1"/>
    <col min="13061" max="13061" width="11.42578125" style="209" customWidth="1"/>
    <col min="13062" max="13062" width="14" style="209" bestFit="1" customWidth="1"/>
    <col min="13063" max="13085" width="13.7109375" style="209" customWidth="1"/>
    <col min="13086" max="13279" width="12.7109375" style="209" customWidth="1"/>
    <col min="13280" max="13312" width="9.140625" style="209"/>
    <col min="13313" max="13313" width="3.5703125" style="209" customWidth="1"/>
    <col min="13314" max="13314" width="87" style="209" bestFit="1" customWidth="1"/>
    <col min="13315" max="13315" width="12" style="209" bestFit="1" customWidth="1"/>
    <col min="13316" max="13316" width="11.140625" style="209" customWidth="1"/>
    <col min="13317" max="13317" width="11.42578125" style="209" customWidth="1"/>
    <col min="13318" max="13318" width="14" style="209" bestFit="1" customWidth="1"/>
    <col min="13319" max="13341" width="13.7109375" style="209" customWidth="1"/>
    <col min="13342" max="13535" width="12.7109375" style="209" customWidth="1"/>
    <col min="13536" max="13568" width="9.140625" style="209"/>
    <col min="13569" max="13569" width="3.5703125" style="209" customWidth="1"/>
    <col min="13570" max="13570" width="87" style="209" bestFit="1" customWidth="1"/>
    <col min="13571" max="13571" width="12" style="209" bestFit="1" customWidth="1"/>
    <col min="13572" max="13572" width="11.140625" style="209" customWidth="1"/>
    <col min="13573" max="13573" width="11.42578125" style="209" customWidth="1"/>
    <col min="13574" max="13574" width="14" style="209" bestFit="1" customWidth="1"/>
    <col min="13575" max="13597" width="13.7109375" style="209" customWidth="1"/>
    <col min="13598" max="13791" width="12.7109375" style="209" customWidth="1"/>
    <col min="13792" max="13824" width="9.140625" style="209"/>
    <col min="13825" max="13825" width="3.5703125" style="209" customWidth="1"/>
    <col min="13826" max="13826" width="87" style="209" bestFit="1" customWidth="1"/>
    <col min="13827" max="13827" width="12" style="209" bestFit="1" customWidth="1"/>
    <col min="13828" max="13828" width="11.140625" style="209" customWidth="1"/>
    <col min="13829" max="13829" width="11.42578125" style="209" customWidth="1"/>
    <col min="13830" max="13830" width="14" style="209" bestFit="1" customWidth="1"/>
    <col min="13831" max="13853" width="13.7109375" style="209" customWidth="1"/>
    <col min="13854" max="14047" width="12.7109375" style="209" customWidth="1"/>
    <col min="14048" max="14080" width="9.140625" style="209"/>
    <col min="14081" max="14081" width="3.5703125" style="209" customWidth="1"/>
    <col min="14082" max="14082" width="87" style="209" bestFit="1" customWidth="1"/>
    <col min="14083" max="14083" width="12" style="209" bestFit="1" customWidth="1"/>
    <col min="14084" max="14084" width="11.140625" style="209" customWidth="1"/>
    <col min="14085" max="14085" width="11.42578125" style="209" customWidth="1"/>
    <col min="14086" max="14086" width="14" style="209" bestFit="1" customWidth="1"/>
    <col min="14087" max="14109" width="13.7109375" style="209" customWidth="1"/>
    <col min="14110" max="14303" width="12.7109375" style="209" customWidth="1"/>
    <col min="14304" max="14336" width="9.140625" style="209"/>
    <col min="14337" max="14337" width="3.5703125" style="209" customWidth="1"/>
    <col min="14338" max="14338" width="87" style="209" bestFit="1" customWidth="1"/>
    <col min="14339" max="14339" width="12" style="209" bestFit="1" customWidth="1"/>
    <col min="14340" max="14340" width="11.140625" style="209" customWidth="1"/>
    <col min="14341" max="14341" width="11.42578125" style="209" customWidth="1"/>
    <col min="14342" max="14342" width="14" style="209" bestFit="1" customWidth="1"/>
    <col min="14343" max="14365" width="13.7109375" style="209" customWidth="1"/>
    <col min="14366" max="14559" width="12.7109375" style="209" customWidth="1"/>
    <col min="14560" max="14592" width="9.140625" style="209"/>
    <col min="14593" max="14593" width="3.5703125" style="209" customWidth="1"/>
    <col min="14594" max="14594" width="87" style="209" bestFit="1" customWidth="1"/>
    <col min="14595" max="14595" width="12" style="209" bestFit="1" customWidth="1"/>
    <col min="14596" max="14596" width="11.140625" style="209" customWidth="1"/>
    <col min="14597" max="14597" width="11.42578125" style="209" customWidth="1"/>
    <col min="14598" max="14598" width="14" style="209" bestFit="1" customWidth="1"/>
    <col min="14599" max="14621" width="13.7109375" style="209" customWidth="1"/>
    <col min="14622" max="14815" width="12.7109375" style="209" customWidth="1"/>
    <col min="14816" max="14848" width="9.140625" style="209"/>
    <col min="14849" max="14849" width="3.5703125" style="209" customWidth="1"/>
    <col min="14850" max="14850" width="87" style="209" bestFit="1" customWidth="1"/>
    <col min="14851" max="14851" width="12" style="209" bestFit="1" customWidth="1"/>
    <col min="14852" max="14852" width="11.140625" style="209" customWidth="1"/>
    <col min="14853" max="14853" width="11.42578125" style="209" customWidth="1"/>
    <col min="14854" max="14854" width="14" style="209" bestFit="1" customWidth="1"/>
    <col min="14855" max="14877" width="13.7109375" style="209" customWidth="1"/>
    <col min="14878" max="15071" width="12.7109375" style="209" customWidth="1"/>
    <col min="15072" max="15104" width="9.140625" style="209"/>
    <col min="15105" max="15105" width="3.5703125" style="209" customWidth="1"/>
    <col min="15106" max="15106" width="87" style="209" bestFit="1" customWidth="1"/>
    <col min="15107" max="15107" width="12" style="209" bestFit="1" customWidth="1"/>
    <col min="15108" max="15108" width="11.140625" style="209" customWidth="1"/>
    <col min="15109" max="15109" width="11.42578125" style="209" customWidth="1"/>
    <col min="15110" max="15110" width="14" style="209" bestFit="1" customWidth="1"/>
    <col min="15111" max="15133" width="13.7109375" style="209" customWidth="1"/>
    <col min="15134" max="15327" width="12.7109375" style="209" customWidth="1"/>
    <col min="15328" max="15360" width="9.140625" style="209"/>
    <col min="15361" max="15361" width="3.5703125" style="209" customWidth="1"/>
    <col min="15362" max="15362" width="87" style="209" bestFit="1" customWidth="1"/>
    <col min="15363" max="15363" width="12" style="209" bestFit="1" customWidth="1"/>
    <col min="15364" max="15364" width="11.140625" style="209" customWidth="1"/>
    <col min="15365" max="15365" width="11.42578125" style="209" customWidth="1"/>
    <col min="15366" max="15366" width="14" style="209" bestFit="1" customWidth="1"/>
    <col min="15367" max="15389" width="13.7109375" style="209" customWidth="1"/>
    <col min="15390" max="15583" width="12.7109375" style="209" customWidth="1"/>
    <col min="15584" max="15616" width="9.140625" style="209"/>
    <col min="15617" max="15617" width="3.5703125" style="209" customWidth="1"/>
    <col min="15618" max="15618" width="87" style="209" bestFit="1" customWidth="1"/>
    <col min="15619" max="15619" width="12" style="209" bestFit="1" customWidth="1"/>
    <col min="15620" max="15620" width="11.140625" style="209" customWidth="1"/>
    <col min="15621" max="15621" width="11.42578125" style="209" customWidth="1"/>
    <col min="15622" max="15622" width="14" style="209" bestFit="1" customWidth="1"/>
    <col min="15623" max="15645" width="13.7109375" style="209" customWidth="1"/>
    <col min="15646" max="15839" width="12.7109375" style="209" customWidth="1"/>
    <col min="15840" max="15872" width="9.140625" style="209"/>
    <col min="15873" max="15873" width="3.5703125" style="209" customWidth="1"/>
    <col min="15874" max="15874" width="87" style="209" bestFit="1" customWidth="1"/>
    <col min="15875" max="15875" width="12" style="209" bestFit="1" customWidth="1"/>
    <col min="15876" max="15876" width="11.140625" style="209" customWidth="1"/>
    <col min="15877" max="15877" width="11.42578125" style="209" customWidth="1"/>
    <col min="15878" max="15878" width="14" style="209" bestFit="1" customWidth="1"/>
    <col min="15879" max="15901" width="13.7109375" style="209" customWidth="1"/>
    <col min="15902" max="16095" width="12.7109375" style="209" customWidth="1"/>
    <col min="16096" max="16128" width="9.140625" style="209"/>
    <col min="16129" max="16129" width="3.5703125" style="209" customWidth="1"/>
    <col min="16130" max="16130" width="87" style="209" bestFit="1" customWidth="1"/>
    <col min="16131" max="16131" width="12" style="209" bestFit="1" customWidth="1"/>
    <col min="16132" max="16132" width="11.140625" style="209" customWidth="1"/>
    <col min="16133" max="16133" width="11.42578125" style="209" customWidth="1"/>
    <col min="16134" max="16134" width="14" style="209" bestFit="1" customWidth="1"/>
    <col min="16135" max="16157" width="13.7109375" style="209" customWidth="1"/>
    <col min="16158" max="16351" width="12.7109375" style="209" customWidth="1"/>
    <col min="16352" max="16384" width="9.140625" style="209"/>
  </cols>
  <sheetData>
    <row r="1" spans="1:223" s="187" customFormat="1" ht="15.75" x14ac:dyDescent="0.2">
      <c r="B1" s="188" t="s">
        <v>571</v>
      </c>
      <c r="D1" s="189"/>
      <c r="E1" s="189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23" s="191" customFormat="1" ht="54.75" x14ac:dyDescent="0.2">
      <c r="B2" s="192" t="s">
        <v>572</v>
      </c>
      <c r="C2" s="193">
        <v>3101240010</v>
      </c>
      <c r="D2" s="193">
        <v>3101250010</v>
      </c>
      <c r="E2" s="193">
        <v>3101550010</v>
      </c>
      <c r="F2" s="193">
        <v>3101560010</v>
      </c>
      <c r="G2" s="194">
        <v>3101570010</v>
      </c>
      <c r="H2" s="194">
        <v>3101740010</v>
      </c>
      <c r="I2" s="194">
        <v>3101750010</v>
      </c>
      <c r="J2" s="194">
        <v>3101760014</v>
      </c>
      <c r="K2" s="194">
        <v>3101770014</v>
      </c>
      <c r="L2" s="194">
        <v>3102100010</v>
      </c>
      <c r="M2" s="194">
        <v>3103250010</v>
      </c>
      <c r="N2" s="194">
        <v>3103260010</v>
      </c>
      <c r="O2" s="194">
        <v>3103270010</v>
      </c>
      <c r="P2" s="194">
        <v>3103280010</v>
      </c>
      <c r="Q2" s="194">
        <v>3103290014</v>
      </c>
      <c r="R2" s="194">
        <v>3201070010</v>
      </c>
      <c r="S2" s="194">
        <v>3201080010</v>
      </c>
      <c r="T2" s="194">
        <v>3401300010</v>
      </c>
      <c r="U2" s="194">
        <v>3401520010</v>
      </c>
      <c r="V2" s="194">
        <v>3401540014</v>
      </c>
      <c r="W2" s="194">
        <v>3401550010</v>
      </c>
      <c r="X2" s="194">
        <v>3501100010</v>
      </c>
      <c r="Y2" s="194">
        <v>3501109010</v>
      </c>
      <c r="Z2" s="194">
        <v>3502100010</v>
      </c>
      <c r="AA2" s="194">
        <v>3504310010</v>
      </c>
      <c r="AB2" s="194">
        <v>3504320010</v>
      </c>
      <c r="AC2" s="194">
        <v>3504330014</v>
      </c>
      <c r="AD2" s="193">
        <v>3701400010</v>
      </c>
      <c r="AE2" s="193">
        <v>3701410010</v>
      </c>
      <c r="AF2" s="193">
        <v>3701420014</v>
      </c>
      <c r="AG2" s="193">
        <v>3701430010</v>
      </c>
      <c r="AH2" s="193">
        <v>3701440010</v>
      </c>
      <c r="AI2" s="193">
        <v>3801300010</v>
      </c>
      <c r="AJ2" s="193">
        <v>3801310010</v>
      </c>
      <c r="AK2" s="193">
        <v>3801320010</v>
      </c>
      <c r="AL2" s="193">
        <v>3801330010</v>
      </c>
      <c r="AM2" s="193">
        <v>3801340010</v>
      </c>
      <c r="AN2" s="193">
        <v>3801350010</v>
      </c>
      <c r="AO2" s="193">
        <v>3801360014</v>
      </c>
      <c r="AP2" s="193">
        <v>3802040010</v>
      </c>
      <c r="AQ2" s="193">
        <v>3803100010</v>
      </c>
      <c r="AR2" s="193">
        <v>3804260010</v>
      </c>
      <c r="AS2" s="193">
        <v>3804269010</v>
      </c>
      <c r="AT2" s="193">
        <v>3804270010</v>
      </c>
      <c r="AU2" s="193">
        <v>3804290010</v>
      </c>
      <c r="AV2" s="193">
        <v>3901800010</v>
      </c>
      <c r="AW2" s="193">
        <v>3901806010</v>
      </c>
      <c r="AX2" s="193">
        <v>3901810014</v>
      </c>
      <c r="AY2" s="193">
        <v>3901817014</v>
      </c>
      <c r="AZ2" s="193">
        <v>3901819014</v>
      </c>
      <c r="BA2" s="193">
        <v>3901820010</v>
      </c>
      <c r="BB2" s="193">
        <v>3901826010</v>
      </c>
      <c r="BC2" s="193">
        <v>3901827010</v>
      </c>
      <c r="BD2" s="193">
        <v>3901829010</v>
      </c>
      <c r="BE2" s="193">
        <v>3901830019</v>
      </c>
      <c r="BF2" s="193">
        <v>4001300010</v>
      </c>
      <c r="BG2" s="193">
        <v>4001306000</v>
      </c>
      <c r="BH2" s="193">
        <v>4001307010</v>
      </c>
      <c r="BI2" s="193">
        <v>4001309010</v>
      </c>
      <c r="BJ2" s="193">
        <v>4001310010</v>
      </c>
      <c r="BK2" s="193">
        <v>4001316010</v>
      </c>
      <c r="BL2" s="193">
        <v>4001317010</v>
      </c>
      <c r="BM2" s="193">
        <v>4001319010</v>
      </c>
      <c r="BN2" s="193">
        <v>4001320010</v>
      </c>
      <c r="BO2" s="193">
        <v>4001330010</v>
      </c>
      <c r="BP2" s="193">
        <v>4001336010</v>
      </c>
      <c r="BQ2" s="193">
        <v>4001337010</v>
      </c>
      <c r="BR2" s="193">
        <v>4001339010</v>
      </c>
      <c r="BS2" s="193">
        <v>4001340014</v>
      </c>
      <c r="BT2" s="193">
        <v>4001347014</v>
      </c>
      <c r="BU2" s="193">
        <v>4001349014</v>
      </c>
      <c r="BV2" s="193">
        <v>4001350029</v>
      </c>
      <c r="BW2" s="193">
        <v>4011820014</v>
      </c>
      <c r="BX2" s="193">
        <v>4101060010</v>
      </c>
      <c r="BY2" s="193">
        <v>4101080010</v>
      </c>
      <c r="BZ2" s="193">
        <v>4101800010</v>
      </c>
      <c r="CA2" s="193">
        <v>4101810010</v>
      </c>
      <c r="CB2" s="193">
        <v>4201259010</v>
      </c>
      <c r="CC2" s="193">
        <v>4201400010</v>
      </c>
      <c r="CD2" s="193">
        <v>4201409010</v>
      </c>
      <c r="CE2" s="193">
        <v>4201410010</v>
      </c>
      <c r="CF2" s="193">
        <v>4201416010</v>
      </c>
      <c r="CG2" s="193">
        <v>4201420010</v>
      </c>
      <c r="CH2" s="193">
        <v>4201426010</v>
      </c>
      <c r="CI2" s="193">
        <v>4201427010</v>
      </c>
      <c r="CJ2" s="193">
        <v>4201430010</v>
      </c>
      <c r="CK2" s="193">
        <v>4201440010</v>
      </c>
      <c r="CL2" s="193">
        <v>4201450014</v>
      </c>
      <c r="CM2" s="193">
        <v>4201460014</v>
      </c>
      <c r="CN2" s="193">
        <v>4201469014</v>
      </c>
      <c r="CO2" s="193">
        <v>4201470014</v>
      </c>
      <c r="CP2" s="193">
        <v>4201477014</v>
      </c>
      <c r="CQ2" s="193">
        <v>4201480010</v>
      </c>
      <c r="CR2" s="193">
        <v>4201490010</v>
      </c>
      <c r="CS2" s="193">
        <v>4201500019</v>
      </c>
      <c r="CT2" s="193">
        <v>4301050010</v>
      </c>
      <c r="CU2" s="193">
        <v>4301060010</v>
      </c>
      <c r="CV2" s="193">
        <v>4302327010</v>
      </c>
      <c r="CW2" s="193">
        <v>4302329010</v>
      </c>
      <c r="CX2" s="193">
        <v>4302340014</v>
      </c>
      <c r="CY2" s="193">
        <v>4302400010</v>
      </c>
      <c r="CZ2" s="193">
        <v>4302410010</v>
      </c>
      <c r="DA2" s="193">
        <v>4302416010</v>
      </c>
      <c r="DB2" s="193">
        <v>4302419010</v>
      </c>
      <c r="DC2" s="193">
        <v>4302420010</v>
      </c>
      <c r="DD2" s="193">
        <v>4302430010</v>
      </c>
      <c r="DE2" s="193">
        <v>4302440010</v>
      </c>
      <c r="DF2" s="193">
        <v>4302447010</v>
      </c>
      <c r="DG2" s="193">
        <v>4302449010</v>
      </c>
      <c r="DH2" s="193">
        <v>4302450010</v>
      </c>
      <c r="DI2" s="193">
        <v>4302456010</v>
      </c>
      <c r="DJ2" s="193">
        <v>4302459010</v>
      </c>
      <c r="DK2" s="193">
        <v>4302460014</v>
      </c>
      <c r="DL2" s="193">
        <v>4302467014</v>
      </c>
      <c r="DM2" s="193">
        <v>4302469014</v>
      </c>
      <c r="DN2" s="193">
        <v>4302480010</v>
      </c>
      <c r="DO2" s="193">
        <v>4302490010</v>
      </c>
      <c r="DP2" s="193">
        <v>4302496010</v>
      </c>
      <c r="DQ2" s="193">
        <v>4302500010</v>
      </c>
      <c r="DR2" s="193">
        <v>4401100010</v>
      </c>
      <c r="DS2" s="193">
        <v>4401120014</v>
      </c>
      <c r="DT2" s="193">
        <v>4404026010</v>
      </c>
      <c r="DU2" s="193">
        <v>4404040010</v>
      </c>
      <c r="DV2" s="193">
        <v>4404050010</v>
      </c>
      <c r="DW2" s="193">
        <v>4501100010</v>
      </c>
      <c r="DX2" s="193">
        <v>4501110010</v>
      </c>
      <c r="DY2" s="193">
        <v>4501120014</v>
      </c>
      <c r="DZ2" s="193">
        <v>4601220010</v>
      </c>
      <c r="EA2" s="193">
        <v>4601226010</v>
      </c>
      <c r="EB2" s="193">
        <v>4601300010</v>
      </c>
      <c r="EC2" s="193">
        <v>4601310010</v>
      </c>
      <c r="ED2" s="193">
        <v>4601320010</v>
      </c>
      <c r="EE2" s="193">
        <v>4601326010</v>
      </c>
      <c r="EF2" s="193">
        <v>4601330010</v>
      </c>
      <c r="EG2" s="193">
        <v>4601340014</v>
      </c>
      <c r="EH2" s="193">
        <v>4701100010</v>
      </c>
      <c r="EI2" s="193">
        <v>4701107010</v>
      </c>
      <c r="EJ2" s="193">
        <v>4701110019</v>
      </c>
      <c r="EK2" s="193">
        <v>4901090010</v>
      </c>
      <c r="EL2" s="193">
        <v>4901100010</v>
      </c>
      <c r="EM2" s="193">
        <v>5001030015</v>
      </c>
      <c r="EN2" s="193">
        <v>5001040010</v>
      </c>
      <c r="EO2" s="193">
        <v>5001040030</v>
      </c>
      <c r="EP2" s="193">
        <v>5001046010</v>
      </c>
      <c r="EQ2" s="193">
        <v>5001046030</v>
      </c>
      <c r="ER2" s="193">
        <v>5001047010</v>
      </c>
      <c r="ES2" s="193">
        <v>5001049010</v>
      </c>
      <c r="ET2" s="193">
        <v>5001060010</v>
      </c>
      <c r="EU2" s="193">
        <v>5001070015</v>
      </c>
      <c r="EV2" s="193">
        <v>5001079015</v>
      </c>
      <c r="EW2" s="193">
        <v>5001080010</v>
      </c>
      <c r="EX2" s="193">
        <v>5101230010</v>
      </c>
      <c r="EY2" s="193">
        <v>5101236010</v>
      </c>
      <c r="EZ2" s="193">
        <v>5201050010</v>
      </c>
      <c r="FA2" s="193">
        <v>5201050020</v>
      </c>
      <c r="FB2" s="193">
        <v>5201056010</v>
      </c>
      <c r="FC2" s="193">
        <v>5201060010</v>
      </c>
      <c r="FD2" s="193">
        <v>5201066010</v>
      </c>
      <c r="FE2" s="193">
        <v>52010700101</v>
      </c>
      <c r="FF2" s="193">
        <v>5201070020</v>
      </c>
      <c r="FG2" s="193">
        <v>52010700201</v>
      </c>
      <c r="FH2" s="193">
        <v>52010700202</v>
      </c>
      <c r="FI2" s="193">
        <v>52010700203</v>
      </c>
      <c r="FJ2" s="193">
        <v>52010700204</v>
      </c>
      <c r="FK2" s="193">
        <v>52010700205</v>
      </c>
      <c r="FL2" s="193">
        <v>52010700206</v>
      </c>
      <c r="FM2" s="193">
        <v>52010700301</v>
      </c>
      <c r="FN2" s="193">
        <v>52010700302</v>
      </c>
      <c r="FO2" s="193">
        <v>52010700303</v>
      </c>
      <c r="FP2" s="193">
        <v>5201070040</v>
      </c>
      <c r="FQ2" s="193">
        <v>5201070050</v>
      </c>
      <c r="FR2" s="193">
        <v>5201070060</v>
      </c>
      <c r="FS2" s="193">
        <v>5201070070</v>
      </c>
      <c r="FT2" s="193">
        <v>5201070010</v>
      </c>
      <c r="FU2" s="193">
        <v>5201076020</v>
      </c>
      <c r="FV2" s="193">
        <v>52010760201</v>
      </c>
      <c r="FW2" s="193">
        <v>52010760202</v>
      </c>
      <c r="FX2" s="193">
        <v>52010760203</v>
      </c>
      <c r="FY2" s="193">
        <v>52010760204</v>
      </c>
      <c r="FZ2" s="193">
        <v>52010760205</v>
      </c>
      <c r="GA2" s="193">
        <v>52010760206</v>
      </c>
      <c r="GB2" s="193">
        <v>5201076060</v>
      </c>
      <c r="GC2" s="193">
        <v>5201080010</v>
      </c>
      <c r="GD2" s="193">
        <v>52010800201</v>
      </c>
      <c r="GE2" s="193">
        <v>5201080020</v>
      </c>
      <c r="GF2" s="193">
        <v>52010800202</v>
      </c>
      <c r="GG2" s="193">
        <v>52010800203</v>
      </c>
      <c r="GH2" s="193">
        <v>52010800204</v>
      </c>
      <c r="GI2" s="193">
        <v>52010800205</v>
      </c>
      <c r="GJ2" s="193">
        <v>52010800206</v>
      </c>
      <c r="GK2" s="193">
        <v>5201080030</v>
      </c>
      <c r="GL2" s="193">
        <v>52010800301</v>
      </c>
      <c r="GM2" s="193">
        <v>52010800302</v>
      </c>
      <c r="GN2" s="193">
        <v>5201080040</v>
      </c>
      <c r="GO2" s="193">
        <v>5201086020</v>
      </c>
      <c r="GP2" s="193">
        <v>52010860201</v>
      </c>
      <c r="GQ2" s="193">
        <v>52010860202</v>
      </c>
      <c r="GR2" s="193">
        <v>52010860203</v>
      </c>
      <c r="GS2" s="193">
        <v>52010860204</v>
      </c>
      <c r="GT2" s="193">
        <v>52010860205</v>
      </c>
      <c r="GU2" s="193">
        <v>52010860206</v>
      </c>
      <c r="GV2" s="193">
        <v>5201090010</v>
      </c>
      <c r="GW2" s="193">
        <v>6001300010</v>
      </c>
      <c r="GX2" s="193">
        <v>6001310010</v>
      </c>
      <c r="GY2" s="193">
        <v>6101340010</v>
      </c>
      <c r="GZ2" s="193">
        <v>4201517014</v>
      </c>
      <c r="HA2" s="193">
        <v>3901840010</v>
      </c>
      <c r="HB2" s="193">
        <v>3901846010</v>
      </c>
      <c r="HC2" s="193">
        <v>3804300010</v>
      </c>
      <c r="HD2" s="193">
        <v>4201486010</v>
      </c>
      <c r="HE2" s="193">
        <v>3701450010</v>
      </c>
      <c r="HF2" s="193">
        <v>4302510010</v>
      </c>
      <c r="HG2" s="193">
        <v>4102050010</v>
      </c>
      <c r="HH2" s="193">
        <v>3804310010</v>
      </c>
      <c r="HI2" s="193">
        <v>3504300010</v>
      </c>
      <c r="HJ2" s="193">
        <v>4302520010</v>
      </c>
      <c r="HK2" s="193">
        <v>4201510014</v>
      </c>
      <c r="HL2" s="193">
        <v>6101330014</v>
      </c>
      <c r="HM2" s="193"/>
      <c r="HN2" s="193"/>
      <c r="HO2" s="193"/>
    </row>
    <row r="3" spans="1:223" s="195" customFormat="1" ht="99" customHeight="1" x14ac:dyDescent="0.2">
      <c r="B3" s="196" t="s">
        <v>573</v>
      </c>
      <c r="C3" s="196" t="s">
        <v>419</v>
      </c>
      <c r="D3" s="197" t="s">
        <v>346</v>
      </c>
      <c r="E3" s="197" t="s">
        <v>423</v>
      </c>
      <c r="F3" s="197" t="s">
        <v>421</v>
      </c>
      <c r="G3" s="196" t="s">
        <v>437</v>
      </c>
      <c r="H3" s="196" t="s">
        <v>337</v>
      </c>
      <c r="I3" s="196" t="s">
        <v>336</v>
      </c>
      <c r="J3" s="196" t="s">
        <v>67</v>
      </c>
      <c r="K3" s="196" t="s">
        <v>379</v>
      </c>
      <c r="L3" s="196" t="s">
        <v>69</v>
      </c>
      <c r="M3" s="196" t="s">
        <v>434</v>
      </c>
      <c r="N3" s="196" t="s">
        <v>427</v>
      </c>
      <c r="O3" s="196" t="s">
        <v>432</v>
      </c>
      <c r="P3" s="196" t="s">
        <v>387</v>
      </c>
      <c r="Q3" s="196" t="s">
        <v>438</v>
      </c>
      <c r="R3" s="196" t="s">
        <v>85</v>
      </c>
      <c r="S3" s="196" t="s">
        <v>84</v>
      </c>
      <c r="T3" s="196" t="s">
        <v>338</v>
      </c>
      <c r="U3" s="196" t="s">
        <v>426</v>
      </c>
      <c r="V3" s="196" t="s">
        <v>367</v>
      </c>
      <c r="W3" s="196" t="s">
        <v>383</v>
      </c>
      <c r="X3" s="196" t="s">
        <v>98</v>
      </c>
      <c r="Y3" s="196" t="s">
        <v>507</v>
      </c>
      <c r="Z3" s="196" t="s">
        <v>345</v>
      </c>
      <c r="AA3" s="196" t="s">
        <v>109</v>
      </c>
      <c r="AB3" s="196" t="s">
        <v>339</v>
      </c>
      <c r="AC3" s="196" t="s">
        <v>341</v>
      </c>
      <c r="AD3" s="196" t="s">
        <v>111</v>
      </c>
      <c r="AE3" s="196" t="s">
        <v>115</v>
      </c>
      <c r="AF3" s="196" t="s">
        <v>116</v>
      </c>
      <c r="AG3" s="196" t="s">
        <v>439</v>
      </c>
      <c r="AH3" s="196" t="s">
        <v>440</v>
      </c>
      <c r="AI3" s="196" t="s">
        <v>132</v>
      </c>
      <c r="AJ3" s="196" t="s">
        <v>368</v>
      </c>
      <c r="AK3" s="196" t="s">
        <v>370</v>
      </c>
      <c r="AL3" s="196" t="s">
        <v>371</v>
      </c>
      <c r="AM3" s="196" t="s">
        <v>372</v>
      </c>
      <c r="AN3" s="196" t="s">
        <v>373</v>
      </c>
      <c r="AO3" s="196" t="s">
        <v>133</v>
      </c>
      <c r="AP3" s="196" t="s">
        <v>135</v>
      </c>
      <c r="AQ3" s="196" t="s">
        <v>138</v>
      </c>
      <c r="AR3" s="196" t="s">
        <v>430</v>
      </c>
      <c r="AS3" s="196" t="s">
        <v>431</v>
      </c>
      <c r="AT3" s="196" t="s">
        <v>369</v>
      </c>
      <c r="AU3" s="196" t="s">
        <v>435</v>
      </c>
      <c r="AV3" s="196" t="s">
        <v>441</v>
      </c>
      <c r="AW3" s="196" t="s">
        <v>518</v>
      </c>
      <c r="AX3" s="196" t="s">
        <v>442</v>
      </c>
      <c r="AY3" s="196" t="s">
        <v>443</v>
      </c>
      <c r="AZ3" s="196" t="s">
        <v>498</v>
      </c>
      <c r="BA3" s="196" t="s">
        <v>350</v>
      </c>
      <c r="BB3" s="196" t="s">
        <v>515</v>
      </c>
      <c r="BC3" s="196" t="s">
        <v>444</v>
      </c>
      <c r="BD3" s="196" t="s">
        <v>422</v>
      </c>
      <c r="BE3" s="196" t="s">
        <v>445</v>
      </c>
      <c r="BF3" s="196" t="s">
        <v>188</v>
      </c>
      <c r="BG3" s="196" t="s">
        <v>190</v>
      </c>
      <c r="BH3" s="196" t="s">
        <v>189</v>
      </c>
      <c r="BI3" s="196" t="s">
        <v>497</v>
      </c>
      <c r="BJ3" s="196" t="s">
        <v>191</v>
      </c>
      <c r="BK3" s="196" t="s">
        <v>193</v>
      </c>
      <c r="BL3" s="196" t="s">
        <v>374</v>
      </c>
      <c r="BM3" s="196" t="s">
        <v>436</v>
      </c>
      <c r="BN3" s="196" t="s">
        <v>187</v>
      </c>
      <c r="BO3" s="196" t="s">
        <v>177</v>
      </c>
      <c r="BP3" s="196" t="s">
        <v>180</v>
      </c>
      <c r="BQ3" s="196" t="s">
        <v>181</v>
      </c>
      <c r="BR3" s="196" t="s">
        <v>183</v>
      </c>
      <c r="BS3" s="196" t="s">
        <v>178</v>
      </c>
      <c r="BT3" s="196" t="s">
        <v>446</v>
      </c>
      <c r="BU3" s="196" t="s">
        <v>447</v>
      </c>
      <c r="BV3" s="196" t="s">
        <v>179</v>
      </c>
      <c r="BW3" s="196" t="s">
        <v>340</v>
      </c>
      <c r="BX3" s="196" t="s">
        <v>448</v>
      </c>
      <c r="BY3" s="196" t="s">
        <v>574</v>
      </c>
      <c r="BZ3" s="196" t="s">
        <v>198</v>
      </c>
      <c r="CA3" s="196" t="s">
        <v>201</v>
      </c>
      <c r="CB3" s="196" t="s">
        <v>365</v>
      </c>
      <c r="CC3" s="196" t="s">
        <v>354</v>
      </c>
      <c r="CD3" s="196" t="s">
        <v>505</v>
      </c>
      <c r="CE3" s="196" t="s">
        <v>342</v>
      </c>
      <c r="CF3" s="196" t="s">
        <v>517</v>
      </c>
      <c r="CG3" s="196" t="s">
        <v>361</v>
      </c>
      <c r="CH3" s="196" t="s">
        <v>513</v>
      </c>
      <c r="CI3" s="196" t="s">
        <v>433</v>
      </c>
      <c r="CJ3" s="196" t="s">
        <v>352</v>
      </c>
      <c r="CK3" s="196" t="s">
        <v>357</v>
      </c>
      <c r="CL3" s="196" t="s">
        <v>381</v>
      </c>
      <c r="CM3" s="196" t="s">
        <v>449</v>
      </c>
      <c r="CN3" s="196" t="s">
        <v>508</v>
      </c>
      <c r="CO3" s="196" t="s">
        <v>380</v>
      </c>
      <c r="CP3" s="196" t="s">
        <v>0</v>
      </c>
      <c r="CQ3" s="196" t="s">
        <v>450</v>
      </c>
      <c r="CR3" s="196" t="s">
        <v>227</v>
      </c>
      <c r="CS3" s="196" t="s">
        <v>384</v>
      </c>
      <c r="CT3" s="196" t="s">
        <v>347</v>
      </c>
      <c r="CU3" s="196" t="s">
        <v>510</v>
      </c>
      <c r="CV3" s="196" t="s">
        <v>377</v>
      </c>
      <c r="CW3" s="196" t="s">
        <v>376</v>
      </c>
      <c r="CX3" s="196" t="s">
        <v>378</v>
      </c>
      <c r="CY3" s="196" t="s">
        <v>349</v>
      </c>
      <c r="CZ3" s="196" t="s">
        <v>424</v>
      </c>
      <c r="DA3" s="196" t="s">
        <v>514</v>
      </c>
      <c r="DB3" s="196" t="s">
        <v>425</v>
      </c>
      <c r="DC3" s="196" t="s">
        <v>348</v>
      </c>
      <c r="DD3" s="196" t="s">
        <v>451</v>
      </c>
      <c r="DE3" s="196" t="s">
        <v>428</v>
      </c>
      <c r="DF3" s="196" t="s">
        <v>429</v>
      </c>
      <c r="DG3" s="196" t="s">
        <v>504</v>
      </c>
      <c r="DH3" s="196" t="s">
        <v>234</v>
      </c>
      <c r="DI3" s="196" t="s">
        <v>236</v>
      </c>
      <c r="DJ3" s="196" t="s">
        <v>238</v>
      </c>
      <c r="DK3" s="196" t="s">
        <v>235</v>
      </c>
      <c r="DL3" s="196" t="s">
        <v>452</v>
      </c>
      <c r="DM3" s="196" t="s">
        <v>453</v>
      </c>
      <c r="DN3" s="196" t="s">
        <v>454</v>
      </c>
      <c r="DO3" s="196" t="s">
        <v>420</v>
      </c>
      <c r="DP3" s="196" t="s">
        <v>512</v>
      </c>
      <c r="DQ3" s="196" t="s">
        <v>516</v>
      </c>
      <c r="DR3" s="196" t="s">
        <v>356</v>
      </c>
      <c r="DS3" s="196" t="s">
        <v>375</v>
      </c>
      <c r="DT3" s="196" t="s">
        <v>279</v>
      </c>
      <c r="DU3" s="196" t="s">
        <v>503</v>
      </c>
      <c r="DV3" s="196" t="s">
        <v>385</v>
      </c>
      <c r="DW3" s="196" t="s">
        <v>351</v>
      </c>
      <c r="DX3" s="196" t="s">
        <v>344</v>
      </c>
      <c r="DY3" s="196" t="s">
        <v>382</v>
      </c>
      <c r="DZ3" s="196" t="s">
        <v>295</v>
      </c>
      <c r="EA3" s="196" t="s">
        <v>519</v>
      </c>
      <c r="EB3" s="196" t="s">
        <v>286</v>
      </c>
      <c r="EC3" s="196" t="s">
        <v>388</v>
      </c>
      <c r="ED3" s="196" t="s">
        <v>343</v>
      </c>
      <c r="EE3" s="196" t="s">
        <v>520</v>
      </c>
      <c r="EF3" s="196" t="s">
        <v>296</v>
      </c>
      <c r="EG3" s="196" t="s">
        <v>455</v>
      </c>
      <c r="EH3" s="196" t="s">
        <v>386</v>
      </c>
      <c r="EI3" s="196" t="s">
        <v>511</v>
      </c>
      <c r="EJ3" s="196" t="s">
        <v>456</v>
      </c>
      <c r="EK3" s="196" t="s">
        <v>304</v>
      </c>
      <c r="EL3" s="196" t="s">
        <v>305</v>
      </c>
      <c r="EM3" s="196" t="s">
        <v>575</v>
      </c>
      <c r="EN3" s="196" t="s">
        <v>306</v>
      </c>
      <c r="EO3" s="196" t="s">
        <v>458</v>
      </c>
      <c r="EP3" s="196" t="s">
        <v>308</v>
      </c>
      <c r="EQ3" s="196" t="s">
        <v>460</v>
      </c>
      <c r="ER3" s="196" t="s">
        <v>309</v>
      </c>
      <c r="ES3" s="196" t="s">
        <v>461</v>
      </c>
      <c r="ET3" s="196" t="s">
        <v>312</v>
      </c>
      <c r="EU3" s="196" t="s">
        <v>313</v>
      </c>
      <c r="EV3" s="196" t="s">
        <v>315</v>
      </c>
      <c r="EW3" s="196" t="s">
        <v>462</v>
      </c>
      <c r="EX3" s="196" t="s">
        <v>320</v>
      </c>
      <c r="EY3" s="196" t="s">
        <v>321</v>
      </c>
      <c r="EZ3" s="196" t="s">
        <v>326</v>
      </c>
      <c r="FA3" s="196" t="s">
        <v>463</v>
      </c>
      <c r="FB3" s="196" t="s">
        <v>327</v>
      </c>
      <c r="FC3" s="196" t="s">
        <v>328</v>
      </c>
      <c r="FD3" s="196" t="s">
        <v>329</v>
      </c>
      <c r="FE3" s="196" t="s">
        <v>464</v>
      </c>
      <c r="FF3" s="196" t="s">
        <v>576</v>
      </c>
      <c r="FG3" s="196" t="s">
        <v>577</v>
      </c>
      <c r="FH3" s="196" t="s">
        <v>578</v>
      </c>
      <c r="FI3" s="196" t="s">
        <v>579</v>
      </c>
      <c r="FJ3" s="196" t="s">
        <v>580</v>
      </c>
      <c r="FK3" s="196" t="s">
        <v>581</v>
      </c>
      <c r="FL3" s="196" t="s">
        <v>582</v>
      </c>
      <c r="FM3" s="196" t="s">
        <v>583</v>
      </c>
      <c r="FN3" s="196" t="s">
        <v>584</v>
      </c>
      <c r="FO3" s="196" t="s">
        <v>585</v>
      </c>
      <c r="FP3" s="196" t="s">
        <v>467</v>
      </c>
      <c r="FQ3" s="196" t="s">
        <v>468</v>
      </c>
      <c r="FR3" s="196" t="s">
        <v>469</v>
      </c>
      <c r="FS3" s="196" t="s">
        <v>586</v>
      </c>
      <c r="FT3" s="196" t="s">
        <v>330</v>
      </c>
      <c r="FU3" s="196" t="s">
        <v>587</v>
      </c>
      <c r="FV3" s="196" t="s">
        <v>588</v>
      </c>
      <c r="FW3" s="196" t="s">
        <v>589</v>
      </c>
      <c r="FX3" s="196" t="s">
        <v>590</v>
      </c>
      <c r="FY3" s="196" t="s">
        <v>591</v>
      </c>
      <c r="FZ3" s="196" t="s">
        <v>592</v>
      </c>
      <c r="GA3" s="196" t="s">
        <v>593</v>
      </c>
      <c r="GB3" s="196" t="s">
        <v>472</v>
      </c>
      <c r="GC3" s="196" t="s">
        <v>473</v>
      </c>
      <c r="GD3" s="196" t="s">
        <v>594</v>
      </c>
      <c r="GE3" s="196" t="s">
        <v>595</v>
      </c>
      <c r="GF3" s="196" t="s">
        <v>596</v>
      </c>
      <c r="GG3" s="196" t="s">
        <v>597</v>
      </c>
      <c r="GH3" s="196" t="s">
        <v>598</v>
      </c>
      <c r="GI3" s="196" t="s">
        <v>599</v>
      </c>
      <c r="GJ3" s="196" t="s">
        <v>600</v>
      </c>
      <c r="GK3" s="196" t="s">
        <v>601</v>
      </c>
      <c r="GL3" s="196" t="s">
        <v>602</v>
      </c>
      <c r="GM3" s="196" t="s">
        <v>603</v>
      </c>
      <c r="GN3" s="196" t="s">
        <v>476</v>
      </c>
      <c r="GO3" s="196" t="s">
        <v>604</v>
      </c>
      <c r="GP3" s="196" t="s">
        <v>605</v>
      </c>
      <c r="GQ3" s="196" t="s">
        <v>606</v>
      </c>
      <c r="GR3" s="196" t="s">
        <v>607</v>
      </c>
      <c r="GS3" s="196" t="s">
        <v>608</v>
      </c>
      <c r="GT3" s="196" t="s">
        <v>609</v>
      </c>
      <c r="GU3" s="196" t="s">
        <v>610</v>
      </c>
      <c r="GV3" s="196" t="s">
        <v>611</v>
      </c>
      <c r="GW3" s="196" t="s">
        <v>353</v>
      </c>
      <c r="GX3" s="196" t="s">
        <v>358</v>
      </c>
      <c r="GY3" s="196" t="s">
        <v>355</v>
      </c>
      <c r="GZ3" s="196" t="s">
        <v>0</v>
      </c>
      <c r="HA3" s="196" t="s">
        <v>350</v>
      </c>
      <c r="HB3" s="196" t="s">
        <v>515</v>
      </c>
      <c r="HC3" s="196" t="s">
        <v>369</v>
      </c>
      <c r="HD3" s="196" t="s">
        <v>526</v>
      </c>
      <c r="HE3" s="196" t="s">
        <v>439</v>
      </c>
      <c r="HF3" s="196" t="s">
        <v>428</v>
      </c>
      <c r="HG3" s="196" t="s">
        <v>527</v>
      </c>
      <c r="HH3" s="196" t="s">
        <v>435</v>
      </c>
      <c r="HI3" s="196" t="s">
        <v>105</v>
      </c>
      <c r="HJ3" s="196" t="s">
        <v>516</v>
      </c>
      <c r="HK3" s="196" t="s">
        <v>380</v>
      </c>
      <c r="HL3" s="196" t="s">
        <v>499</v>
      </c>
      <c r="HM3" s="196"/>
      <c r="HN3" s="196"/>
      <c r="HO3" s="196"/>
    </row>
    <row r="4" spans="1:223" s="198" customFormat="1" x14ac:dyDescent="0.2">
      <c r="B4" s="199" t="s">
        <v>612</v>
      </c>
      <c r="C4" s="199" t="s">
        <v>4</v>
      </c>
      <c r="D4" s="200" t="s">
        <v>362</v>
      </c>
      <c r="E4" s="200" t="s">
        <v>362</v>
      </c>
      <c r="F4" s="200" t="s">
        <v>362</v>
      </c>
      <c r="G4" s="201" t="s">
        <v>362</v>
      </c>
      <c r="H4" s="201" t="s">
        <v>7</v>
      </c>
      <c r="I4" s="201" t="s">
        <v>7</v>
      </c>
      <c r="J4" s="201" t="s">
        <v>27</v>
      </c>
      <c r="K4" s="201" t="s">
        <v>27</v>
      </c>
      <c r="L4" s="201" t="s">
        <v>7</v>
      </c>
      <c r="M4" s="201" t="s">
        <v>362</v>
      </c>
      <c r="N4" s="201" t="s">
        <v>362</v>
      </c>
      <c r="O4" s="201" t="s">
        <v>362</v>
      </c>
      <c r="P4" s="201" t="s">
        <v>7</v>
      </c>
      <c r="Q4" s="201" t="s">
        <v>27</v>
      </c>
      <c r="R4" s="201" t="s">
        <v>362</v>
      </c>
      <c r="S4" s="201" t="s">
        <v>7</v>
      </c>
      <c r="T4" s="201" t="s">
        <v>7</v>
      </c>
      <c r="U4" s="201" t="s">
        <v>362</v>
      </c>
      <c r="V4" s="201" t="s">
        <v>27</v>
      </c>
      <c r="W4" s="201" t="s">
        <v>4</v>
      </c>
      <c r="X4" s="201" t="s">
        <v>7</v>
      </c>
      <c r="Y4" s="201" t="s">
        <v>7</v>
      </c>
      <c r="Z4" s="201" t="s">
        <v>7</v>
      </c>
      <c r="AA4" s="201" t="s">
        <v>7</v>
      </c>
      <c r="AB4" s="201" t="s">
        <v>7</v>
      </c>
      <c r="AC4" s="201" t="s">
        <v>27</v>
      </c>
      <c r="AD4" s="199" t="s">
        <v>4</v>
      </c>
      <c r="AE4" s="199" t="s">
        <v>7</v>
      </c>
      <c r="AF4" s="199" t="s">
        <v>27</v>
      </c>
      <c r="AG4" s="199" t="s">
        <v>362</v>
      </c>
      <c r="AH4" s="199" t="s">
        <v>362</v>
      </c>
      <c r="AI4" s="199" t="s">
        <v>7</v>
      </c>
      <c r="AJ4" s="199" t="s">
        <v>362</v>
      </c>
      <c r="AK4" s="199" t="s">
        <v>362</v>
      </c>
      <c r="AL4" s="199" t="s">
        <v>362</v>
      </c>
      <c r="AM4" s="199" t="s">
        <v>362</v>
      </c>
      <c r="AN4" s="199" t="s">
        <v>4</v>
      </c>
      <c r="AO4" s="199" t="s">
        <v>27</v>
      </c>
      <c r="AP4" s="199" t="s">
        <v>362</v>
      </c>
      <c r="AQ4" s="199" t="s">
        <v>7</v>
      </c>
      <c r="AR4" s="199" t="s">
        <v>362</v>
      </c>
      <c r="AS4" s="199" t="s">
        <v>362</v>
      </c>
      <c r="AT4" s="199" t="s">
        <v>362</v>
      </c>
      <c r="AU4" s="199" t="s">
        <v>362</v>
      </c>
      <c r="AV4" s="199" t="s">
        <v>7</v>
      </c>
      <c r="AW4" s="199" t="s">
        <v>7</v>
      </c>
      <c r="AX4" s="199" t="s">
        <v>27</v>
      </c>
      <c r="AY4" s="199" t="s">
        <v>27</v>
      </c>
      <c r="AZ4" s="199" t="s">
        <v>27</v>
      </c>
      <c r="BA4" s="199" t="s">
        <v>362</v>
      </c>
      <c r="BB4" s="199" t="s">
        <v>362</v>
      </c>
      <c r="BC4" s="199" t="s">
        <v>362</v>
      </c>
      <c r="BD4" s="199" t="s">
        <v>362</v>
      </c>
      <c r="BE4" s="199" t="s">
        <v>28</v>
      </c>
      <c r="BF4" s="199" t="s">
        <v>362</v>
      </c>
      <c r="BG4" s="199" t="s">
        <v>362</v>
      </c>
      <c r="BH4" s="199" t="s">
        <v>362</v>
      </c>
      <c r="BI4" s="199" t="s">
        <v>362</v>
      </c>
      <c r="BJ4" s="199" t="s">
        <v>362</v>
      </c>
      <c r="BK4" s="199" t="s">
        <v>362</v>
      </c>
      <c r="BL4" s="199" t="s">
        <v>362</v>
      </c>
      <c r="BM4" s="199" t="s">
        <v>362</v>
      </c>
      <c r="BN4" s="199" t="s">
        <v>7</v>
      </c>
      <c r="BO4" s="199" t="s">
        <v>7</v>
      </c>
      <c r="BP4" s="199" t="s">
        <v>7</v>
      </c>
      <c r="BQ4" s="199" t="s">
        <v>7</v>
      </c>
      <c r="BR4" s="199" t="s">
        <v>7</v>
      </c>
      <c r="BS4" s="199" t="s">
        <v>27</v>
      </c>
      <c r="BT4" s="199" t="s">
        <v>27</v>
      </c>
      <c r="BU4" s="199" t="s">
        <v>27</v>
      </c>
      <c r="BV4" s="199" t="s">
        <v>28</v>
      </c>
      <c r="BW4" s="199" t="s">
        <v>27</v>
      </c>
      <c r="BX4" s="199" t="s">
        <v>362</v>
      </c>
      <c r="BY4" s="199" t="s">
        <v>27</v>
      </c>
      <c r="BZ4" s="199" t="s">
        <v>7</v>
      </c>
      <c r="CA4" s="199" t="s">
        <v>7</v>
      </c>
      <c r="CB4" s="199" t="s">
        <v>362</v>
      </c>
      <c r="CC4" s="199" t="s">
        <v>362</v>
      </c>
      <c r="CD4" s="199" t="s">
        <v>362</v>
      </c>
      <c r="CE4" s="199" t="s">
        <v>7</v>
      </c>
      <c r="CF4" s="199" t="s">
        <v>7</v>
      </c>
      <c r="CG4" s="199" t="s">
        <v>362</v>
      </c>
      <c r="CH4" s="199" t="s">
        <v>362</v>
      </c>
      <c r="CI4" s="199" t="s">
        <v>362</v>
      </c>
      <c r="CJ4" s="199" t="s">
        <v>7</v>
      </c>
      <c r="CK4" s="199" t="s">
        <v>7</v>
      </c>
      <c r="CL4" s="199" t="s">
        <v>27</v>
      </c>
      <c r="CM4" s="199" t="s">
        <v>27</v>
      </c>
      <c r="CN4" s="199" t="s">
        <v>27</v>
      </c>
      <c r="CO4" s="199" t="s">
        <v>27</v>
      </c>
      <c r="CP4" s="199" t="s">
        <v>27</v>
      </c>
      <c r="CQ4" s="199" t="s">
        <v>362</v>
      </c>
      <c r="CR4" s="199" t="s">
        <v>7</v>
      </c>
      <c r="CS4" s="199" t="s">
        <v>28</v>
      </c>
      <c r="CT4" s="199" t="s">
        <v>362</v>
      </c>
      <c r="CU4" s="199" t="s">
        <v>7</v>
      </c>
      <c r="CV4" s="199" t="s">
        <v>362</v>
      </c>
      <c r="CW4" s="199" t="s">
        <v>362</v>
      </c>
      <c r="CX4" s="199" t="s">
        <v>27</v>
      </c>
      <c r="CY4" s="199" t="s">
        <v>4</v>
      </c>
      <c r="CZ4" s="199" t="s">
        <v>362</v>
      </c>
      <c r="DA4" s="199" t="s">
        <v>362</v>
      </c>
      <c r="DB4" s="199" t="s">
        <v>362</v>
      </c>
      <c r="DC4" s="199" t="s">
        <v>362</v>
      </c>
      <c r="DD4" s="199" t="s">
        <v>362</v>
      </c>
      <c r="DE4" s="199" t="s">
        <v>362</v>
      </c>
      <c r="DF4" s="199" t="s">
        <v>362</v>
      </c>
      <c r="DG4" s="199" t="s">
        <v>362</v>
      </c>
      <c r="DH4" s="199" t="s">
        <v>7</v>
      </c>
      <c r="DI4" s="199" t="s">
        <v>7</v>
      </c>
      <c r="DJ4" s="199" t="s">
        <v>7</v>
      </c>
      <c r="DK4" s="199" t="s">
        <v>27</v>
      </c>
      <c r="DL4" s="199" t="s">
        <v>27</v>
      </c>
      <c r="DM4" s="199" t="s">
        <v>27</v>
      </c>
      <c r="DN4" s="199" t="s">
        <v>362</v>
      </c>
      <c r="DO4" s="199" t="s">
        <v>362</v>
      </c>
      <c r="DP4" s="199" t="s">
        <v>362</v>
      </c>
      <c r="DQ4" s="199" t="s">
        <v>362</v>
      </c>
      <c r="DR4" s="199" t="s">
        <v>7</v>
      </c>
      <c r="DS4" s="199" t="s">
        <v>27</v>
      </c>
      <c r="DT4" s="199" t="s">
        <v>7</v>
      </c>
      <c r="DU4" s="199" t="s">
        <v>7</v>
      </c>
      <c r="DV4" s="199" t="s">
        <v>7</v>
      </c>
      <c r="DW4" s="199" t="s">
        <v>362</v>
      </c>
      <c r="DX4" s="199" t="s">
        <v>7</v>
      </c>
      <c r="DY4" s="199" t="s">
        <v>27</v>
      </c>
      <c r="DZ4" s="199" t="s">
        <v>7</v>
      </c>
      <c r="EA4" s="199" t="s">
        <v>7</v>
      </c>
      <c r="EB4" s="199" t="s">
        <v>362</v>
      </c>
      <c r="EC4" s="199" t="s">
        <v>7</v>
      </c>
      <c r="ED4" s="199" t="s">
        <v>7</v>
      </c>
      <c r="EE4" s="199" t="s">
        <v>7</v>
      </c>
      <c r="EF4" s="199" t="s">
        <v>7</v>
      </c>
      <c r="EG4" s="199" t="s">
        <v>27</v>
      </c>
      <c r="EH4" s="199" t="s">
        <v>7</v>
      </c>
      <c r="EI4" s="199" t="s">
        <v>7</v>
      </c>
      <c r="EJ4" s="199" t="s">
        <v>28</v>
      </c>
      <c r="EK4" s="199" t="s">
        <v>7</v>
      </c>
      <c r="EL4" s="199" t="s">
        <v>7</v>
      </c>
      <c r="EM4" s="199" t="s">
        <v>33</v>
      </c>
      <c r="EN4" s="199" t="s">
        <v>29</v>
      </c>
      <c r="EO4" s="199" t="s">
        <v>30</v>
      </c>
      <c r="EP4" s="199" t="s">
        <v>29</v>
      </c>
      <c r="EQ4" s="199" t="s">
        <v>30</v>
      </c>
      <c r="ER4" s="199" t="s">
        <v>29</v>
      </c>
      <c r="ES4" s="199" t="s">
        <v>29</v>
      </c>
      <c r="ET4" s="199" t="s">
        <v>29</v>
      </c>
      <c r="EU4" s="199" t="s">
        <v>32</v>
      </c>
      <c r="EV4" s="199" t="s">
        <v>32</v>
      </c>
      <c r="EW4" s="199" t="s">
        <v>29</v>
      </c>
      <c r="EX4" s="199" t="s">
        <v>362</v>
      </c>
      <c r="EY4" s="199" t="s">
        <v>21</v>
      </c>
      <c r="EZ4" s="199" t="s">
        <v>29</v>
      </c>
      <c r="FA4" s="199" t="s">
        <v>30</v>
      </c>
      <c r="FB4" s="199" t="s">
        <v>29</v>
      </c>
      <c r="FC4" s="199" t="s">
        <v>29</v>
      </c>
      <c r="FD4" s="199" t="s">
        <v>29</v>
      </c>
      <c r="FE4" s="199" t="s">
        <v>360</v>
      </c>
      <c r="FF4" s="199" t="s">
        <v>360</v>
      </c>
      <c r="FG4" s="199" t="s">
        <v>360</v>
      </c>
      <c r="FH4" s="199" t="s">
        <v>360</v>
      </c>
      <c r="FI4" s="199" t="s">
        <v>360</v>
      </c>
      <c r="FJ4" s="199" t="s">
        <v>360</v>
      </c>
      <c r="FK4" s="199" t="s">
        <v>360</v>
      </c>
      <c r="FL4" s="199" t="s">
        <v>360</v>
      </c>
      <c r="FM4" s="199" t="s">
        <v>360</v>
      </c>
      <c r="FN4" s="199" t="s">
        <v>360</v>
      </c>
      <c r="FO4" s="199" t="s">
        <v>360</v>
      </c>
      <c r="FP4" s="199" t="s">
        <v>366</v>
      </c>
      <c r="FQ4" s="199" t="s">
        <v>366</v>
      </c>
      <c r="FR4" s="199" t="s">
        <v>366</v>
      </c>
      <c r="FS4" s="199" t="s">
        <v>366</v>
      </c>
      <c r="FT4" s="199" t="s">
        <v>360</v>
      </c>
      <c r="FU4" s="199" t="s">
        <v>360</v>
      </c>
      <c r="FV4" s="199" t="s">
        <v>360</v>
      </c>
      <c r="FW4" s="199" t="s">
        <v>360</v>
      </c>
      <c r="FX4" s="199" t="s">
        <v>360</v>
      </c>
      <c r="FY4" s="199" t="s">
        <v>360</v>
      </c>
      <c r="FZ4" s="199" t="s">
        <v>360</v>
      </c>
      <c r="GA4" s="199" t="s">
        <v>360</v>
      </c>
      <c r="GB4" s="199" t="s">
        <v>366</v>
      </c>
      <c r="GC4" s="199" t="s">
        <v>360</v>
      </c>
      <c r="GD4" s="199" t="s">
        <v>360</v>
      </c>
      <c r="GE4" s="199" t="s">
        <v>360</v>
      </c>
      <c r="GF4" s="199" t="s">
        <v>360</v>
      </c>
      <c r="GG4" s="199" t="s">
        <v>360</v>
      </c>
      <c r="GH4" s="199" t="s">
        <v>360</v>
      </c>
      <c r="GI4" s="199" t="s">
        <v>360</v>
      </c>
      <c r="GJ4" s="199" t="s">
        <v>360</v>
      </c>
      <c r="GK4" s="199" t="s">
        <v>360</v>
      </c>
      <c r="GL4" s="199" t="s">
        <v>360</v>
      </c>
      <c r="GM4" s="199" t="s">
        <v>360</v>
      </c>
      <c r="GN4" s="199" t="s">
        <v>366</v>
      </c>
      <c r="GO4" s="199" t="s">
        <v>360</v>
      </c>
      <c r="GP4" s="199" t="s">
        <v>360</v>
      </c>
      <c r="GQ4" s="199" t="s">
        <v>360</v>
      </c>
      <c r="GR4" s="199" t="s">
        <v>360</v>
      </c>
      <c r="GS4" s="199" t="s">
        <v>360</v>
      </c>
      <c r="GT4" s="199" t="s">
        <v>360</v>
      </c>
      <c r="GU4" s="199" t="s">
        <v>360</v>
      </c>
      <c r="GV4" s="199" t="s">
        <v>366</v>
      </c>
      <c r="GW4" s="199" t="s">
        <v>7</v>
      </c>
      <c r="GX4" s="199" t="s">
        <v>7</v>
      </c>
      <c r="GY4" s="199" t="s">
        <v>7</v>
      </c>
      <c r="GZ4" s="199" t="s">
        <v>27</v>
      </c>
      <c r="HA4" s="199" t="s">
        <v>362</v>
      </c>
      <c r="HB4" s="199" t="s">
        <v>362</v>
      </c>
      <c r="HC4" s="199" t="s">
        <v>362</v>
      </c>
      <c r="HD4" s="199" t="s">
        <v>362</v>
      </c>
      <c r="HE4" s="199" t="s">
        <v>362</v>
      </c>
      <c r="HF4" s="199" t="s">
        <v>362</v>
      </c>
      <c r="HG4" s="199" t="s">
        <v>362</v>
      </c>
      <c r="HH4" s="199" t="s">
        <v>362</v>
      </c>
      <c r="HI4" s="199" t="s">
        <v>362</v>
      </c>
      <c r="HJ4" s="199" t="s">
        <v>362</v>
      </c>
      <c r="HK4" s="199" t="s">
        <v>27</v>
      </c>
      <c r="HL4" s="199" t="s">
        <v>27</v>
      </c>
      <c r="HM4" s="199"/>
      <c r="HN4" s="199"/>
      <c r="HO4" s="199"/>
    </row>
    <row r="5" spans="1:223" s="202" customFormat="1" x14ac:dyDescent="0.25">
      <c r="B5" s="203"/>
      <c r="C5" s="203"/>
      <c r="D5" s="203"/>
      <c r="E5" s="203"/>
      <c r="F5" s="203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</row>
    <row r="6" spans="1:223" s="208" customFormat="1" ht="12.75" x14ac:dyDescent="0.2">
      <c r="A6" s="205">
        <v>1</v>
      </c>
      <c r="B6" s="206" t="s">
        <v>613</v>
      </c>
      <c r="C6" s="207">
        <v>1.17E-2</v>
      </c>
      <c r="D6" s="207">
        <v>5.0952380952380954E-3</v>
      </c>
      <c r="E6" s="207">
        <v>5.0952380952380954E-3</v>
      </c>
      <c r="F6" s="207">
        <v>5.0952380952380954E-3</v>
      </c>
      <c r="G6" s="207">
        <v>5.0952380952380954E-3</v>
      </c>
      <c r="H6" s="207">
        <v>7.0384615384615386E-3</v>
      </c>
      <c r="I6" s="207">
        <v>7.0384615384615386E-3</v>
      </c>
      <c r="J6" s="207">
        <v>8.0000000000000002E-3</v>
      </c>
      <c r="K6" s="207">
        <v>8.0000000000000002E-3</v>
      </c>
      <c r="L6" s="207">
        <v>7.0384615384615386E-3</v>
      </c>
      <c r="M6" s="207">
        <v>5.0952380952380954E-3</v>
      </c>
      <c r="N6" s="207">
        <v>5.0952380952380954E-3</v>
      </c>
      <c r="O6" s="207">
        <v>5.0952380952380954E-3</v>
      </c>
      <c r="P6" s="207">
        <v>7.0384615384615386E-3</v>
      </c>
      <c r="Q6" s="207">
        <v>8.0000000000000002E-3</v>
      </c>
      <c r="R6" s="207">
        <v>5.0952380952380954E-3</v>
      </c>
      <c r="S6" s="207">
        <v>7.0384615384615386E-3</v>
      </c>
      <c r="T6" s="207">
        <v>7.0384615384615386E-3</v>
      </c>
      <c r="U6" s="207">
        <v>5.0952380952380954E-3</v>
      </c>
      <c r="V6" s="207">
        <v>8.0000000000000002E-3</v>
      </c>
      <c r="W6" s="207">
        <v>1.17E-2</v>
      </c>
      <c r="X6" s="207">
        <v>7.0384615384615386E-3</v>
      </c>
      <c r="Y6" s="207">
        <v>3.8166666666666668E-2</v>
      </c>
      <c r="Z6" s="207">
        <v>7.0384615384615386E-3</v>
      </c>
      <c r="AA6" s="207">
        <v>7.0384615384615386E-3</v>
      </c>
      <c r="AB6" s="207">
        <v>7.0384615384615386E-3</v>
      </c>
      <c r="AC6" s="207">
        <v>8.0000000000000002E-3</v>
      </c>
      <c r="AD6" s="207">
        <v>1.17E-2</v>
      </c>
      <c r="AE6" s="207">
        <v>7.0384615384615386E-3</v>
      </c>
      <c r="AF6" s="207">
        <v>8.0000000000000002E-3</v>
      </c>
      <c r="AG6" s="207">
        <v>5.0952380952380954E-3</v>
      </c>
      <c r="AH6" s="207">
        <v>5.0952380952380954E-3</v>
      </c>
      <c r="AI6" s="207">
        <v>7.0384615384615386E-3</v>
      </c>
      <c r="AJ6" s="207">
        <v>5.0952380952380954E-3</v>
      </c>
      <c r="AK6" s="207">
        <v>5.0952380952380954E-3</v>
      </c>
      <c r="AL6" s="207">
        <v>5.0952380952380954E-3</v>
      </c>
      <c r="AM6" s="207">
        <v>5.0952380952380954E-3</v>
      </c>
      <c r="AN6" s="207">
        <v>1.17E-2</v>
      </c>
      <c r="AO6" s="207">
        <v>8.0000000000000002E-3</v>
      </c>
      <c r="AP6" s="207">
        <v>5.0952380952380954E-3</v>
      </c>
      <c r="AQ6" s="207">
        <v>7.0384615384615386E-3</v>
      </c>
      <c r="AR6" s="207">
        <v>5.0952380952380954E-3</v>
      </c>
      <c r="AS6" s="207">
        <v>2.4272727272727276E-2</v>
      </c>
      <c r="AT6" s="207">
        <v>5.0952380952380954E-3</v>
      </c>
      <c r="AU6" s="207">
        <v>5.0952380952380954E-3</v>
      </c>
      <c r="AV6" s="207">
        <v>7.0384615384615386E-3</v>
      </c>
      <c r="AW6" s="207">
        <v>7.0384615384615386E-3</v>
      </c>
      <c r="AX6" s="207">
        <v>8.0000000000000002E-3</v>
      </c>
      <c r="AY6" s="207">
        <v>2.0799999999999999E-2</v>
      </c>
      <c r="AZ6" s="207">
        <v>4.3250000000000004E-2</v>
      </c>
      <c r="BA6" s="207">
        <v>5.0952380952380954E-3</v>
      </c>
      <c r="BB6" s="207">
        <v>5.0952380952380954E-3</v>
      </c>
      <c r="BC6" s="207">
        <v>1.1888888888888888E-2</v>
      </c>
      <c r="BD6" s="207">
        <v>2.4272727272727276E-2</v>
      </c>
      <c r="BE6" s="207">
        <v>0</v>
      </c>
      <c r="BF6" s="207">
        <v>5.0952380952380954E-3</v>
      </c>
      <c r="BG6" s="207">
        <v>5.0952380952380954E-3</v>
      </c>
      <c r="BH6" s="207">
        <v>1.1888888888888888E-2</v>
      </c>
      <c r="BI6" s="207">
        <v>2.4272727272727276E-2</v>
      </c>
      <c r="BJ6" s="207">
        <v>5.0952380952380954E-3</v>
      </c>
      <c r="BK6" s="207">
        <v>5.0952380952380954E-3</v>
      </c>
      <c r="BL6" s="207">
        <v>1.1888888888888888E-2</v>
      </c>
      <c r="BM6" s="207">
        <v>2.4272727272727276E-2</v>
      </c>
      <c r="BN6" s="207">
        <v>7.0384615384615386E-3</v>
      </c>
      <c r="BO6" s="207">
        <v>7.0384615384615386E-3</v>
      </c>
      <c r="BP6" s="207">
        <v>7.0384615384615386E-3</v>
      </c>
      <c r="BQ6" s="207">
        <v>1.83E-2</v>
      </c>
      <c r="BR6" s="207">
        <v>3.8166666666666668E-2</v>
      </c>
      <c r="BS6" s="207">
        <v>8.0000000000000002E-3</v>
      </c>
      <c r="BT6" s="207">
        <v>2.0799999999999999E-2</v>
      </c>
      <c r="BU6" s="207">
        <v>4.3250000000000004E-2</v>
      </c>
      <c r="BV6" s="207">
        <v>0</v>
      </c>
      <c r="BW6" s="207">
        <v>8.0000000000000002E-3</v>
      </c>
      <c r="BX6" s="207">
        <v>5.0952380952380954E-3</v>
      </c>
      <c r="BY6" s="207">
        <v>8.0000000000000002E-3</v>
      </c>
      <c r="BZ6" s="207">
        <v>7.0384615384615386E-3</v>
      </c>
      <c r="CA6" s="207">
        <v>7.0384615384615386E-3</v>
      </c>
      <c r="CB6" s="207">
        <v>2.4272727272727276E-2</v>
      </c>
      <c r="CC6" s="207">
        <v>5.0952380952380954E-3</v>
      </c>
      <c r="CD6" s="207">
        <v>2.4272727272727276E-2</v>
      </c>
      <c r="CE6" s="207">
        <v>7.0384615384615386E-3</v>
      </c>
      <c r="CF6" s="207">
        <v>7.0384615384615386E-3</v>
      </c>
      <c r="CG6" s="207">
        <v>5.0952380952380954E-3</v>
      </c>
      <c r="CH6" s="207">
        <v>5.0952380952380954E-3</v>
      </c>
      <c r="CI6" s="207">
        <v>1.1888888888888888E-2</v>
      </c>
      <c r="CJ6" s="207">
        <v>7.0384615384615386E-3</v>
      </c>
      <c r="CK6" s="207">
        <v>7.0384615384615386E-3</v>
      </c>
      <c r="CL6" s="207">
        <v>8.0000000000000002E-3</v>
      </c>
      <c r="CM6" s="207">
        <v>8.0000000000000002E-3</v>
      </c>
      <c r="CN6" s="207">
        <v>4.3250000000000004E-2</v>
      </c>
      <c r="CO6" s="207">
        <v>8.0000000000000002E-3</v>
      </c>
      <c r="CP6" s="207">
        <v>2.0799999999999999E-2</v>
      </c>
      <c r="CQ6" s="207">
        <v>5.0952380952380954E-3</v>
      </c>
      <c r="CR6" s="207">
        <v>6.884615384615384E-3</v>
      </c>
      <c r="CS6" s="207">
        <v>0</v>
      </c>
      <c r="CT6" s="207">
        <v>5.0952380952380954E-3</v>
      </c>
      <c r="CU6" s="207">
        <v>7.0384615384615386E-3</v>
      </c>
      <c r="CV6" s="207">
        <v>1.1888888888888888E-2</v>
      </c>
      <c r="CW6" s="207">
        <v>2.4272727272727276E-2</v>
      </c>
      <c r="CX6" s="207">
        <v>8.0000000000000002E-3</v>
      </c>
      <c r="CY6" s="207">
        <v>1.17E-2</v>
      </c>
      <c r="CZ6" s="207">
        <v>5.0952380952380954E-3</v>
      </c>
      <c r="DA6" s="207">
        <v>5.0952380952380954E-3</v>
      </c>
      <c r="DB6" s="207">
        <v>2.4272727272727276E-2</v>
      </c>
      <c r="DC6" s="207">
        <v>5.0952380952380954E-3</v>
      </c>
      <c r="DD6" s="207">
        <v>5.0952380952380954E-3</v>
      </c>
      <c r="DE6" s="207">
        <v>5.0952380952380954E-3</v>
      </c>
      <c r="DF6" s="207">
        <v>1.1888888888888888E-2</v>
      </c>
      <c r="DG6" s="207">
        <v>2.4272727272727276E-2</v>
      </c>
      <c r="DH6" s="207">
        <v>7.0384615384615386E-3</v>
      </c>
      <c r="DI6" s="207">
        <v>7.0384615384615386E-3</v>
      </c>
      <c r="DJ6" s="207">
        <v>3.8166666666666668E-2</v>
      </c>
      <c r="DK6" s="207">
        <v>8.0000000000000002E-3</v>
      </c>
      <c r="DL6" s="207">
        <v>2.0799999999999999E-2</v>
      </c>
      <c r="DM6" s="207">
        <v>4.3250000000000004E-2</v>
      </c>
      <c r="DN6" s="207">
        <v>5.0952380952380954E-3</v>
      </c>
      <c r="DO6" s="207">
        <v>5.0952380952380954E-3</v>
      </c>
      <c r="DP6" s="207">
        <v>5.0952380952380954E-3</v>
      </c>
      <c r="DQ6" s="207">
        <v>5.0952380952380954E-3</v>
      </c>
      <c r="DR6" s="207">
        <v>7.0384615384615386E-3</v>
      </c>
      <c r="DS6" s="207">
        <v>8.0000000000000002E-3</v>
      </c>
      <c r="DT6" s="207">
        <v>7.0384615384615386E-3</v>
      </c>
      <c r="DU6" s="207">
        <v>7.0384615384615386E-3</v>
      </c>
      <c r="DV6" s="207">
        <v>7.0384615384615386E-3</v>
      </c>
      <c r="DW6" s="207">
        <v>5.0952380952380954E-3</v>
      </c>
      <c r="DX6" s="207">
        <v>7.0384615384615386E-3</v>
      </c>
      <c r="DY6" s="207">
        <v>8.0000000000000002E-3</v>
      </c>
      <c r="DZ6" s="207">
        <v>7.0384615384615386E-3</v>
      </c>
      <c r="EA6" s="207">
        <v>6.884615384615384E-3</v>
      </c>
      <c r="EB6" s="207">
        <v>5.0952380952380954E-3</v>
      </c>
      <c r="EC6" s="207">
        <v>7.0384615384615386E-3</v>
      </c>
      <c r="ED6" s="207">
        <v>7.0384615384615386E-3</v>
      </c>
      <c r="EE6" s="207">
        <v>7.0384615384615386E-3</v>
      </c>
      <c r="EF6" s="207">
        <v>7.0384615384615386E-3</v>
      </c>
      <c r="EG6" s="207">
        <v>8.0000000000000002E-3</v>
      </c>
      <c r="EH6" s="207">
        <v>7.0384615384615386E-3</v>
      </c>
      <c r="EI6" s="207">
        <v>1.83E-2</v>
      </c>
      <c r="EJ6" s="207">
        <v>0</v>
      </c>
      <c r="EK6" s="207">
        <v>7.0384615384615386E-3</v>
      </c>
      <c r="EL6" s="207">
        <v>7.0384615384615386E-3</v>
      </c>
      <c r="EM6" s="207">
        <v>1.4363636363636363E-2</v>
      </c>
      <c r="EN6" s="207">
        <v>8.1153846153846146E-3</v>
      </c>
      <c r="EO6" s="207">
        <v>9.5909090909090909E-3</v>
      </c>
      <c r="EP6" s="207">
        <v>8.1153846153846146E-3</v>
      </c>
      <c r="EQ6" s="207">
        <v>9.5909090909090909E-3</v>
      </c>
      <c r="ER6" s="207">
        <v>2.1100000000000001E-2</v>
      </c>
      <c r="ES6" s="207">
        <v>4.0583333333333332E-2</v>
      </c>
      <c r="ET6" s="207">
        <v>8.1153846153846146E-3</v>
      </c>
      <c r="EU6" s="207">
        <v>7.277777777777778E-3</v>
      </c>
      <c r="EV6" s="207">
        <v>2.725E-2</v>
      </c>
      <c r="EW6" s="207">
        <v>0</v>
      </c>
      <c r="EX6" s="207">
        <v>5.0952380952380954E-3</v>
      </c>
      <c r="EY6" s="207">
        <v>5.0952380952380954E-3</v>
      </c>
      <c r="EZ6" s="207">
        <v>8.1153846153846146E-3</v>
      </c>
      <c r="FA6" s="207">
        <v>9.5909090909090909E-3</v>
      </c>
      <c r="FB6" s="207">
        <v>8.1153846153846146E-3</v>
      </c>
      <c r="FC6" s="207">
        <v>8.1153846153846146E-3</v>
      </c>
      <c r="FD6" s="207">
        <v>8.1153846153846146E-3</v>
      </c>
      <c r="FE6" s="207">
        <v>8.7916666666666664E-3</v>
      </c>
      <c r="FF6" s="207">
        <v>8.7916666666666664E-3</v>
      </c>
      <c r="FG6" s="207">
        <v>8.7916666666666664E-3</v>
      </c>
      <c r="FH6" s="207">
        <v>8.7916666666666664E-3</v>
      </c>
      <c r="FI6" s="207">
        <v>8.7916666666666664E-3</v>
      </c>
      <c r="FJ6" s="207">
        <v>8.7916666666666664E-3</v>
      </c>
      <c r="FK6" s="207">
        <v>8.7916666666666664E-3</v>
      </c>
      <c r="FL6" s="207">
        <v>8.7916666666666664E-3</v>
      </c>
      <c r="FM6" s="207">
        <v>8.7916666666666664E-3</v>
      </c>
      <c r="FN6" s="207">
        <v>8.7916666666666664E-3</v>
      </c>
      <c r="FO6" s="207">
        <v>8.7916666666666664E-3</v>
      </c>
      <c r="FP6" s="207">
        <v>8.7916666666666664E-3</v>
      </c>
      <c r="FQ6" s="207">
        <v>8.1153846153846146E-3</v>
      </c>
      <c r="FR6" s="207">
        <v>8.1153846153846146E-3</v>
      </c>
      <c r="FS6" s="207">
        <v>8.1153846153846146E-3</v>
      </c>
      <c r="FT6" s="207">
        <v>8.7916666666666664E-3</v>
      </c>
      <c r="FU6" s="207">
        <v>8.7916666666666664E-3</v>
      </c>
      <c r="FV6" s="207">
        <v>8.7916666666666664E-3</v>
      </c>
      <c r="FW6" s="207">
        <v>8.7916666666666664E-3</v>
      </c>
      <c r="FX6" s="207">
        <v>8.7916666666666664E-3</v>
      </c>
      <c r="FY6" s="207">
        <v>8.7916666666666664E-3</v>
      </c>
      <c r="FZ6" s="207">
        <v>8.7916666666666664E-3</v>
      </c>
      <c r="GA6" s="207">
        <v>8.7916666666666664E-3</v>
      </c>
      <c r="GB6" s="207">
        <v>8.1153846153846146E-3</v>
      </c>
      <c r="GC6" s="207">
        <v>0</v>
      </c>
      <c r="GD6" s="207">
        <v>0</v>
      </c>
      <c r="GE6" s="207">
        <v>0</v>
      </c>
      <c r="GF6" s="207">
        <v>0</v>
      </c>
      <c r="GG6" s="207">
        <v>0</v>
      </c>
      <c r="GH6" s="207">
        <v>0</v>
      </c>
      <c r="GI6" s="207">
        <v>0</v>
      </c>
      <c r="GJ6" s="207">
        <v>0</v>
      </c>
      <c r="GK6" s="207">
        <v>0</v>
      </c>
      <c r="GL6" s="207">
        <v>0</v>
      </c>
      <c r="GM6" s="207">
        <v>0</v>
      </c>
      <c r="GN6" s="207">
        <v>0</v>
      </c>
      <c r="GO6" s="207">
        <v>0</v>
      </c>
      <c r="GP6" s="207">
        <v>0</v>
      </c>
      <c r="GQ6" s="207">
        <v>0</v>
      </c>
      <c r="GR6" s="207">
        <v>0</v>
      </c>
      <c r="GS6" s="207">
        <v>0</v>
      </c>
      <c r="GT6" s="207">
        <v>0</v>
      </c>
      <c r="GU6" s="207">
        <v>0</v>
      </c>
      <c r="GV6" s="207">
        <v>8.1153846153846146E-3</v>
      </c>
      <c r="GW6" s="207">
        <v>7.0384615384615386E-3</v>
      </c>
      <c r="GX6" s="207">
        <v>7.0384615384615386E-3</v>
      </c>
      <c r="GY6" s="207">
        <v>7.0384615384615386E-3</v>
      </c>
      <c r="GZ6" s="207">
        <v>2.0799999999999999E-2</v>
      </c>
      <c r="HA6" s="207">
        <v>5.0952380952380954E-3</v>
      </c>
      <c r="HB6" s="207">
        <v>5.0952380952380954E-3</v>
      </c>
      <c r="HC6" s="207">
        <v>5.0952380952380954E-3</v>
      </c>
      <c r="HD6" s="207">
        <v>5.0952380952380954E-3</v>
      </c>
      <c r="HE6" s="207">
        <v>5.0952380952380954E-3</v>
      </c>
      <c r="HF6" s="207">
        <v>5.0952380952380954E-3</v>
      </c>
      <c r="HG6" s="207">
        <v>5.0476190476190473E-3</v>
      </c>
      <c r="HH6" s="207">
        <v>5.0952380952380954E-3</v>
      </c>
      <c r="HI6" s="207">
        <v>5.0952380952380954E-3</v>
      </c>
      <c r="HJ6" s="207">
        <v>5.0952380952380954E-3</v>
      </c>
      <c r="HK6" s="207">
        <v>8.0000000000000002E-3</v>
      </c>
      <c r="HL6" s="207">
        <v>8.0000000000000002E-3</v>
      </c>
      <c r="HM6" s="207"/>
      <c r="HN6" s="207"/>
      <c r="HO6" s="207"/>
    </row>
    <row r="7" spans="1:223" s="208" customFormat="1" ht="12.75" x14ac:dyDescent="0.2">
      <c r="A7" s="205">
        <v>2</v>
      </c>
      <c r="B7" s="206" t="s">
        <v>614</v>
      </c>
      <c r="C7" s="207">
        <v>6.9500000000000006E-2</v>
      </c>
      <c r="D7" s="207">
        <v>3.8952380952380954E-2</v>
      </c>
      <c r="E7" s="207">
        <v>3.8952380952380947E-2</v>
      </c>
      <c r="F7" s="207">
        <v>3.7333333333333329E-2</v>
      </c>
      <c r="G7" s="207">
        <v>3.7523809523809529E-2</v>
      </c>
      <c r="H7" s="207">
        <v>4.9576923076923074E-2</v>
      </c>
      <c r="I7" s="207">
        <v>4.9076923076923074E-2</v>
      </c>
      <c r="J7" s="207">
        <v>5.3461538461538463E-2</v>
      </c>
      <c r="K7" s="207">
        <v>5.2076923076923076E-2</v>
      </c>
      <c r="L7" s="207">
        <v>4.9423076923076924E-2</v>
      </c>
      <c r="M7" s="207">
        <v>4.0523809523809524E-2</v>
      </c>
      <c r="N7" s="207">
        <v>4.0523809523809524E-2</v>
      </c>
      <c r="O7" s="207">
        <v>4.0714285714285717E-2</v>
      </c>
      <c r="P7" s="207">
        <v>4.8807692307692302E-2</v>
      </c>
      <c r="Q7" s="207">
        <v>5.169230769230769E-2</v>
      </c>
      <c r="R7" s="207">
        <v>3.6857142857142852E-2</v>
      </c>
      <c r="S7" s="207">
        <v>4.8615384615384616E-2</v>
      </c>
      <c r="T7" s="207">
        <v>4.5999999999999999E-2</v>
      </c>
      <c r="U7" s="207">
        <v>3.7999999999999999E-2</v>
      </c>
      <c r="V7" s="207">
        <v>4.7423076923076929E-2</v>
      </c>
      <c r="W7" s="207">
        <v>7.3399999999999993E-2</v>
      </c>
      <c r="X7" s="207">
        <v>4.4730769230769227E-2</v>
      </c>
      <c r="Y7" s="207">
        <v>8.2333333333333328E-2</v>
      </c>
      <c r="Z7" s="207">
        <v>4.7615384615384615E-2</v>
      </c>
      <c r="AA7" s="207">
        <v>4.2923076923076925E-2</v>
      </c>
      <c r="AB7" s="207">
        <v>4.2038461538461538E-2</v>
      </c>
      <c r="AC7" s="207">
        <v>4.5923076923076928E-2</v>
      </c>
      <c r="AD7" s="207">
        <v>6.9500000000000006E-2</v>
      </c>
      <c r="AE7" s="207">
        <v>5.1923076923076919E-2</v>
      </c>
      <c r="AF7" s="207">
        <v>5.4384615384615385E-2</v>
      </c>
      <c r="AG7" s="207">
        <v>3.3523809523809525E-2</v>
      </c>
      <c r="AH7" s="207">
        <v>3.3523809523809525E-2</v>
      </c>
      <c r="AI7" s="207">
        <v>4.873076923076923E-2</v>
      </c>
      <c r="AJ7" s="207">
        <v>3.6999999999999998E-2</v>
      </c>
      <c r="AK7" s="207">
        <v>3.6999999999999998E-2</v>
      </c>
      <c r="AL7" s="207">
        <v>3.6999999999999998E-2</v>
      </c>
      <c r="AM7" s="207">
        <v>3.6999999999999998E-2</v>
      </c>
      <c r="AN7" s="207">
        <v>7.3700000000000002E-2</v>
      </c>
      <c r="AO7" s="207">
        <v>5.0884615384615389E-2</v>
      </c>
      <c r="AP7" s="207">
        <v>3.6857142857142852E-2</v>
      </c>
      <c r="AQ7" s="207">
        <v>4.7692307692307687E-2</v>
      </c>
      <c r="AR7" s="207">
        <v>3.6999999999999998E-2</v>
      </c>
      <c r="AS7" s="207">
        <v>7.6999999999999999E-2</v>
      </c>
      <c r="AT7" s="207">
        <v>3.6999999999999998E-2</v>
      </c>
      <c r="AU7" s="207">
        <v>3.6999999999999998E-2</v>
      </c>
      <c r="AV7" s="207">
        <v>4.63076923076923E-2</v>
      </c>
      <c r="AW7" s="207">
        <v>5.0038461538461539E-2</v>
      </c>
      <c r="AX7" s="207">
        <v>5.0423076923076932E-2</v>
      </c>
      <c r="AY7" s="207">
        <v>0.1522</v>
      </c>
      <c r="AZ7" s="207">
        <v>9.1999999999999998E-2</v>
      </c>
      <c r="BA7" s="207">
        <v>3.2904761904761909E-2</v>
      </c>
      <c r="BB7" s="207">
        <v>3.719047619047619E-2</v>
      </c>
      <c r="BC7" s="207">
        <v>0.10822222222222222</v>
      </c>
      <c r="BD7" s="207">
        <v>7.6999999999999999E-2</v>
      </c>
      <c r="BE7" s="207">
        <v>2.5882352941176471E-2</v>
      </c>
      <c r="BF7" s="207">
        <v>3.9238095238095239E-2</v>
      </c>
      <c r="BG7" s="207">
        <v>4.352380952380952E-2</v>
      </c>
      <c r="BH7" s="207">
        <v>0.10822222222222222</v>
      </c>
      <c r="BI7" s="207">
        <v>7.6999999999999999E-2</v>
      </c>
      <c r="BJ7" s="207">
        <v>3.719047619047619E-2</v>
      </c>
      <c r="BK7" s="207">
        <v>4.1476190476190472E-2</v>
      </c>
      <c r="BL7" s="207">
        <v>0.10822222222222222</v>
      </c>
      <c r="BM7" s="207">
        <v>7.6999999999999999E-2</v>
      </c>
      <c r="BN7" s="207">
        <v>4.6230769230769228E-2</v>
      </c>
      <c r="BO7" s="207">
        <v>4.7076923076923072E-2</v>
      </c>
      <c r="BP7" s="207">
        <v>5.0846153846153846E-2</v>
      </c>
      <c r="BQ7" s="207">
        <v>0.12469999999999999</v>
      </c>
      <c r="BR7" s="207">
        <v>8.3249999999999991E-2</v>
      </c>
      <c r="BS7" s="207">
        <v>5.0230769230769232E-2</v>
      </c>
      <c r="BT7" s="207">
        <v>0.1522</v>
      </c>
      <c r="BU7" s="207">
        <v>9.9916666666666654E-2</v>
      </c>
      <c r="BV7" s="207">
        <v>3.573529411764706E-2</v>
      </c>
      <c r="BW7" s="207">
        <v>4.4730769230769227E-2</v>
      </c>
      <c r="BX7" s="207">
        <v>3.7666666666666668E-2</v>
      </c>
      <c r="BY7" s="207">
        <v>4.4730769230769227E-2</v>
      </c>
      <c r="BZ7" s="207">
        <v>4.526923076923077E-2</v>
      </c>
      <c r="CA7" s="207">
        <v>4.7307692307692308E-2</v>
      </c>
      <c r="CB7" s="207">
        <v>7.6999999999999999E-2</v>
      </c>
      <c r="CC7" s="207">
        <v>3.8380952380952377E-2</v>
      </c>
      <c r="CD7" s="207">
        <v>8.6181818181818179E-2</v>
      </c>
      <c r="CE7" s="207">
        <v>5.0538461538461539E-2</v>
      </c>
      <c r="CF7" s="207">
        <v>5.4923076923076922E-2</v>
      </c>
      <c r="CG7" s="207">
        <v>3.8380952380952377E-2</v>
      </c>
      <c r="CH7" s="207">
        <v>4.2666666666666665E-2</v>
      </c>
      <c r="CI7" s="207">
        <v>0.10744444444444445</v>
      </c>
      <c r="CJ7" s="207">
        <v>5.0230769230769232E-2</v>
      </c>
      <c r="CK7" s="207">
        <v>5.0538461538461539E-2</v>
      </c>
      <c r="CL7" s="207">
        <v>5.1961538461538462E-2</v>
      </c>
      <c r="CM7" s="207">
        <v>4.9269230769230767E-2</v>
      </c>
      <c r="CN7" s="207">
        <v>9.2999999999999999E-2</v>
      </c>
      <c r="CO7" s="207">
        <v>4.946153846153846E-2</v>
      </c>
      <c r="CP7" s="207">
        <v>0.1522</v>
      </c>
      <c r="CQ7" s="207">
        <v>3.833333333333333E-2</v>
      </c>
      <c r="CR7" s="207">
        <v>5.3038461538461534E-2</v>
      </c>
      <c r="CS7" s="207">
        <v>4.3705882352941178E-2</v>
      </c>
      <c r="CT7" s="207">
        <v>3.7333333333333329E-2</v>
      </c>
      <c r="CU7" s="207">
        <v>4.7346153846153843E-2</v>
      </c>
      <c r="CV7" s="207">
        <v>0.10822222222222222</v>
      </c>
      <c r="CW7" s="207">
        <v>7.6999999999999999E-2</v>
      </c>
      <c r="CX7" s="207">
        <v>5.2192307692307691E-2</v>
      </c>
      <c r="CY7" s="207">
        <v>6.9699999999999998E-2</v>
      </c>
      <c r="CZ7" s="207">
        <v>3.8238095238095238E-2</v>
      </c>
      <c r="DA7" s="207">
        <v>4.2523809523809519E-2</v>
      </c>
      <c r="DB7" s="207">
        <v>7.6999999999999999E-2</v>
      </c>
      <c r="DC7" s="207">
        <v>3.8142857142857145E-2</v>
      </c>
      <c r="DD7" s="207">
        <v>3.8142857142857145E-2</v>
      </c>
      <c r="DE7" s="207">
        <v>3.8238095238095238E-2</v>
      </c>
      <c r="DF7" s="207">
        <v>0.10822222222222222</v>
      </c>
      <c r="DG7" s="207">
        <v>7.8545454545454543E-2</v>
      </c>
      <c r="DH7" s="207">
        <v>4.9923076923076924E-2</v>
      </c>
      <c r="DI7" s="207">
        <v>5.4307692307692307E-2</v>
      </c>
      <c r="DJ7" s="207">
        <v>8.8916666666666672E-2</v>
      </c>
      <c r="DK7" s="207">
        <v>5.3653846153846156E-2</v>
      </c>
      <c r="DL7" s="207">
        <v>0.1547</v>
      </c>
      <c r="DM7" s="207">
        <v>0.10233333333333333</v>
      </c>
      <c r="DN7" s="207">
        <v>3.8571428571428576E-2</v>
      </c>
      <c r="DO7" s="207">
        <v>3.8571428571428576E-2</v>
      </c>
      <c r="DP7" s="207">
        <v>4.2857142857142858E-2</v>
      </c>
      <c r="DQ7" s="207">
        <v>3.8523809523809523E-2</v>
      </c>
      <c r="DR7" s="207">
        <v>4.8076923076923073E-2</v>
      </c>
      <c r="DS7" s="207">
        <v>5.2384615384615391E-2</v>
      </c>
      <c r="DT7" s="207">
        <v>5.5115384615384622E-2</v>
      </c>
      <c r="DU7" s="207">
        <v>4.6384615384615385E-2</v>
      </c>
      <c r="DV7" s="207">
        <v>4.6730769230769229E-2</v>
      </c>
      <c r="DW7" s="207">
        <v>3.9857142857142855E-2</v>
      </c>
      <c r="DX7" s="207">
        <v>4.9346153846153845E-2</v>
      </c>
      <c r="DY7" s="207">
        <v>5.2730769230769227E-2</v>
      </c>
      <c r="DZ7" s="207">
        <v>4.384615384615384E-2</v>
      </c>
      <c r="EA7" s="207">
        <v>4.8346153846153844E-2</v>
      </c>
      <c r="EB7" s="207">
        <v>3.90952380952381E-2</v>
      </c>
      <c r="EC7" s="207">
        <v>4.823076923076923E-2</v>
      </c>
      <c r="ED7" s="207">
        <v>4.4269230769230769E-2</v>
      </c>
      <c r="EE7" s="207">
        <v>4.8653846153846152E-2</v>
      </c>
      <c r="EF7" s="207">
        <v>4.1730769230769231E-2</v>
      </c>
      <c r="EG7" s="207">
        <v>4.3153846153846154E-2</v>
      </c>
      <c r="EH7" s="207">
        <v>6.9076923076923077E-2</v>
      </c>
      <c r="EI7" s="207">
        <v>0.1389</v>
      </c>
      <c r="EJ7" s="207">
        <v>5.4088235294117645E-2</v>
      </c>
      <c r="EK7" s="207">
        <v>4.6961538461538457E-2</v>
      </c>
      <c r="EL7" s="207">
        <v>5.5000000000000007E-2</v>
      </c>
      <c r="EM7" s="207">
        <v>0.10681818181818183</v>
      </c>
      <c r="EN7" s="207">
        <v>6.373076923076923E-2</v>
      </c>
      <c r="EO7" s="207">
        <v>7.8590909090909086E-2</v>
      </c>
      <c r="EP7" s="207">
        <v>6.1576923076923078E-2</v>
      </c>
      <c r="EQ7" s="207">
        <v>7.6136363636363641E-2</v>
      </c>
      <c r="ER7" s="207">
        <v>0.18010000000000001</v>
      </c>
      <c r="ES7" s="207">
        <v>0.13283333333333333</v>
      </c>
      <c r="ET7" s="207">
        <v>6.6192307692307689E-2</v>
      </c>
      <c r="EU7" s="207">
        <v>2.8694444444444443E-2</v>
      </c>
      <c r="EV7" s="207">
        <v>6.2125E-2</v>
      </c>
      <c r="EW7" s="207">
        <v>0</v>
      </c>
      <c r="EX7" s="207">
        <v>3.6095238095238097E-2</v>
      </c>
      <c r="EY7" s="207">
        <v>4.0380952380952378E-2</v>
      </c>
      <c r="EZ7" s="207">
        <v>6.5192307692307688E-2</v>
      </c>
      <c r="FA7" s="207">
        <v>7.5590909090909097E-2</v>
      </c>
      <c r="FB7" s="207">
        <v>6.3269230769230772E-2</v>
      </c>
      <c r="FC7" s="207">
        <v>6.6538461538461532E-2</v>
      </c>
      <c r="FD7" s="207">
        <v>6.4615384615384616E-2</v>
      </c>
      <c r="FE7" s="207">
        <v>0.19683333333333333</v>
      </c>
      <c r="FF7" s="207">
        <v>0.28433333333333333</v>
      </c>
      <c r="FG7" s="207">
        <v>0.24683333333333335</v>
      </c>
      <c r="FH7" s="207">
        <v>0.28433333333333333</v>
      </c>
      <c r="FI7" s="207">
        <v>0.2515</v>
      </c>
      <c r="FJ7" s="207">
        <v>0.28112500000000001</v>
      </c>
      <c r="FK7" s="207">
        <v>0.268625</v>
      </c>
      <c r="FL7" s="207">
        <v>0.268625</v>
      </c>
      <c r="FM7" s="207">
        <v>0.30025000000000002</v>
      </c>
      <c r="FN7" s="207">
        <v>0.25025000000000003</v>
      </c>
      <c r="FO7" s="207">
        <v>0.30025000000000002</v>
      </c>
      <c r="FP7" s="207">
        <v>0.15779166666666666</v>
      </c>
      <c r="FQ7" s="207">
        <v>8.146153846153846E-2</v>
      </c>
      <c r="FR7" s="207">
        <v>7.2999999999999995E-2</v>
      </c>
      <c r="FS7" s="207">
        <v>8.1000000000000003E-2</v>
      </c>
      <c r="FT7" s="207">
        <v>0.19554166666666664</v>
      </c>
      <c r="FU7" s="207">
        <v>0.28358333333333335</v>
      </c>
      <c r="FV7" s="207">
        <v>0.24608333333333332</v>
      </c>
      <c r="FW7" s="207">
        <v>0.28358333333333335</v>
      </c>
      <c r="FX7" s="207">
        <v>0.25070833333333337</v>
      </c>
      <c r="FY7" s="207">
        <v>0.28033333333333332</v>
      </c>
      <c r="FZ7" s="207">
        <v>0.26783333333333337</v>
      </c>
      <c r="GA7" s="207">
        <v>0.26783333333333337</v>
      </c>
      <c r="GB7" s="207">
        <v>7.1423076923076922E-2</v>
      </c>
      <c r="GC7" s="207">
        <v>0.14895833333333333</v>
      </c>
      <c r="GD7" s="207">
        <v>0.19950000000000001</v>
      </c>
      <c r="GE7" s="207">
        <v>0.23699999999999999</v>
      </c>
      <c r="GF7" s="207">
        <v>0.23699999999999999</v>
      </c>
      <c r="GG7" s="207">
        <v>0.204125</v>
      </c>
      <c r="GH7" s="207">
        <v>0.23375000000000001</v>
      </c>
      <c r="GI7" s="207">
        <v>0.22124999999999997</v>
      </c>
      <c r="GJ7" s="207">
        <v>0.22124999999999997</v>
      </c>
      <c r="GK7" s="207">
        <v>0.25337500000000002</v>
      </c>
      <c r="GL7" s="207">
        <v>0.203375</v>
      </c>
      <c r="GM7" s="207">
        <v>0.25337500000000002</v>
      </c>
      <c r="GN7" s="207">
        <v>0.11825000000000001</v>
      </c>
      <c r="GO7" s="207">
        <v>0.23699999999999999</v>
      </c>
      <c r="GP7" s="207">
        <v>0.19950000000000001</v>
      </c>
      <c r="GQ7" s="207">
        <v>0.23699999999999999</v>
      </c>
      <c r="GR7" s="207">
        <v>0.204125</v>
      </c>
      <c r="GS7" s="207">
        <v>0.23375000000000001</v>
      </c>
      <c r="GT7" s="207">
        <v>0.22124999999999997</v>
      </c>
      <c r="GU7" s="207">
        <v>0.22124999999999997</v>
      </c>
      <c r="GV7" s="207">
        <v>9.103846153846154E-2</v>
      </c>
      <c r="GW7" s="207">
        <v>4.8846153846153845E-2</v>
      </c>
      <c r="GX7" s="207">
        <v>4.9807692307692303E-2</v>
      </c>
      <c r="GY7" s="207">
        <v>4.7269230769230772E-2</v>
      </c>
      <c r="GZ7" s="207">
        <v>0.1522</v>
      </c>
      <c r="HA7" s="207">
        <v>3.2904761904761909E-2</v>
      </c>
      <c r="HB7" s="207">
        <v>3.719047619047619E-2</v>
      </c>
      <c r="HC7" s="207">
        <v>3.6999999999999998E-2</v>
      </c>
      <c r="HD7" s="207">
        <v>4.2619047619047619E-2</v>
      </c>
      <c r="HE7" s="207">
        <v>3.3523809523809525E-2</v>
      </c>
      <c r="HF7" s="207">
        <v>3.8238095238095238E-2</v>
      </c>
      <c r="HG7" s="207">
        <v>3.6333333333333329E-2</v>
      </c>
      <c r="HH7" s="207">
        <v>3.6999999999999998E-2</v>
      </c>
      <c r="HI7" s="207">
        <v>3.5714285714285712E-2</v>
      </c>
      <c r="HJ7" s="207">
        <v>3.8523809523809523E-2</v>
      </c>
      <c r="HK7" s="207">
        <v>4.946153846153846E-2</v>
      </c>
      <c r="HL7" s="207">
        <v>5.1307692307692311E-2</v>
      </c>
      <c r="HM7" s="207"/>
      <c r="HN7" s="207"/>
      <c r="HO7" s="207"/>
    </row>
    <row r="8" spans="1:223" s="208" customFormat="1" ht="12.75" x14ac:dyDescent="0.2">
      <c r="A8" s="205">
        <v>3</v>
      </c>
      <c r="B8" s="206" t="s">
        <v>615</v>
      </c>
      <c r="C8" s="207">
        <v>4.7199999999999999E-2</v>
      </c>
      <c r="D8" s="207">
        <v>2.8666666666666667E-2</v>
      </c>
      <c r="E8" s="207">
        <v>3.3523809523809525E-2</v>
      </c>
      <c r="F8" s="207">
        <v>2.242857142857143E-2</v>
      </c>
      <c r="G8" s="207">
        <v>2.242857142857143E-2</v>
      </c>
      <c r="H8" s="207">
        <v>2.3769230769230772E-2</v>
      </c>
      <c r="I8" s="207">
        <v>1.7807692307692309E-2</v>
      </c>
      <c r="J8" s="207">
        <v>1.0692307692307692E-2</v>
      </c>
      <c r="K8" s="207">
        <v>0.01</v>
      </c>
      <c r="L8" s="207">
        <v>2.1384615384615387E-2</v>
      </c>
      <c r="M8" s="207">
        <v>2.242857142857143E-2</v>
      </c>
      <c r="N8" s="207">
        <v>2.242857142857143E-2</v>
      </c>
      <c r="O8" s="207">
        <v>2.242857142857143E-2</v>
      </c>
      <c r="P8" s="207">
        <v>1.2307692307692308E-2</v>
      </c>
      <c r="Q8" s="207">
        <v>0.01</v>
      </c>
      <c r="R8" s="207">
        <v>7.685714285714286E-2</v>
      </c>
      <c r="S8" s="207">
        <v>3.0576923076923078E-2</v>
      </c>
      <c r="T8" s="207">
        <v>1.3153846153846155E-2</v>
      </c>
      <c r="U8" s="207">
        <v>2.180952380952381E-2</v>
      </c>
      <c r="V8" s="207">
        <v>1.1076923076923076E-2</v>
      </c>
      <c r="W8" s="207">
        <v>4.9599999999999998E-2</v>
      </c>
      <c r="X8" s="207">
        <v>1.5500000000000002E-2</v>
      </c>
      <c r="Y8" s="207">
        <v>1.8249999999999999E-2</v>
      </c>
      <c r="Z8" s="207">
        <v>9.9230769230769234E-3</v>
      </c>
      <c r="AA8" s="207">
        <v>1.5423076923076925E-2</v>
      </c>
      <c r="AB8" s="207">
        <v>3.5576923076923075E-2</v>
      </c>
      <c r="AC8" s="207">
        <v>1.053846153846154E-2</v>
      </c>
      <c r="AD8" s="207">
        <v>4.7099999999999996E-2</v>
      </c>
      <c r="AE8" s="207">
        <v>1.6538461538461537E-2</v>
      </c>
      <c r="AF8" s="207">
        <v>1.2923076923076924E-2</v>
      </c>
      <c r="AG8" s="207">
        <v>3.6476190476190475E-2</v>
      </c>
      <c r="AH8" s="207">
        <v>3.4571428571428572E-2</v>
      </c>
      <c r="AI8" s="207">
        <v>1.0999999999999999E-2</v>
      </c>
      <c r="AJ8" s="207">
        <v>2.2952380952380953E-2</v>
      </c>
      <c r="AK8" s="207">
        <v>2.2952380952380953E-2</v>
      </c>
      <c r="AL8" s="207">
        <v>2.2952380952380953E-2</v>
      </c>
      <c r="AM8" s="207">
        <v>2.2952380952380953E-2</v>
      </c>
      <c r="AN8" s="207">
        <v>0.05</v>
      </c>
      <c r="AO8" s="207">
        <v>1.0153846153846154E-2</v>
      </c>
      <c r="AP8" s="207">
        <v>2.2952380952380953E-2</v>
      </c>
      <c r="AQ8" s="207">
        <v>1.0999999999999999E-2</v>
      </c>
      <c r="AR8" s="207">
        <v>2.2952380952380953E-2</v>
      </c>
      <c r="AS8" s="207">
        <v>4.909090909090909E-3</v>
      </c>
      <c r="AT8" s="207">
        <v>2.2952380952380953E-2</v>
      </c>
      <c r="AU8" s="207">
        <v>2.2952380952380953E-2</v>
      </c>
      <c r="AV8" s="207">
        <v>1.2846153846153847E-2</v>
      </c>
      <c r="AW8" s="207">
        <v>1.2846153846153847E-2</v>
      </c>
      <c r="AX8" s="207">
        <v>0.01</v>
      </c>
      <c r="AY8" s="207">
        <v>1.54E-2</v>
      </c>
      <c r="AZ8" s="207">
        <v>1.2833333333333332E-2</v>
      </c>
      <c r="BA8" s="207">
        <v>2.4190476190476189E-2</v>
      </c>
      <c r="BB8" s="207">
        <v>2.4190476190476189E-2</v>
      </c>
      <c r="BC8" s="207">
        <v>6.0000000000000001E-3</v>
      </c>
      <c r="BD8" s="207">
        <v>4.909090909090909E-3</v>
      </c>
      <c r="BE8" s="207">
        <v>1.8823529411764708E-2</v>
      </c>
      <c r="BF8" s="207">
        <v>2.2571428571428569E-2</v>
      </c>
      <c r="BG8" s="207">
        <v>2.2571428571428569E-2</v>
      </c>
      <c r="BH8" s="207">
        <v>6.0000000000000001E-3</v>
      </c>
      <c r="BI8" s="207">
        <v>4.909090909090909E-3</v>
      </c>
      <c r="BJ8" s="207">
        <v>2.4666666666666667E-2</v>
      </c>
      <c r="BK8" s="207">
        <v>2.4666666666666667E-2</v>
      </c>
      <c r="BL8" s="207">
        <v>6.0000000000000001E-3</v>
      </c>
      <c r="BM8" s="207">
        <v>4.909090909090909E-3</v>
      </c>
      <c r="BN8" s="207">
        <v>1.55E-2</v>
      </c>
      <c r="BO8" s="207">
        <v>1.5461538461538462E-2</v>
      </c>
      <c r="BP8" s="207">
        <v>1.5461538461538462E-2</v>
      </c>
      <c r="BQ8" s="207">
        <v>2.3E-2</v>
      </c>
      <c r="BR8" s="207">
        <v>1.9166666666666669E-2</v>
      </c>
      <c r="BS8" s="207">
        <v>0.01</v>
      </c>
      <c r="BT8" s="207">
        <v>1.54E-2</v>
      </c>
      <c r="BU8" s="207">
        <v>1.2833333333333334E-2</v>
      </c>
      <c r="BV8" s="207">
        <v>2.9058823529411765E-2</v>
      </c>
      <c r="BW8" s="207">
        <v>1.4769230769230769E-2</v>
      </c>
      <c r="BX8" s="207">
        <v>2.4190476190476189E-2</v>
      </c>
      <c r="BY8" s="207">
        <v>1.4769230769230769E-2</v>
      </c>
      <c r="BZ8" s="207">
        <v>1.5461538461538462E-2</v>
      </c>
      <c r="CA8" s="207">
        <v>1.55E-2</v>
      </c>
      <c r="CB8" s="207">
        <v>4.909090909090909E-3</v>
      </c>
      <c r="CC8" s="207">
        <v>2.3952380952380954E-2</v>
      </c>
      <c r="CD8" s="207">
        <v>5.0000000000000001E-3</v>
      </c>
      <c r="CE8" s="207">
        <v>1.3653846153846154E-2</v>
      </c>
      <c r="CF8" s="207">
        <v>1.3538461538461537E-2</v>
      </c>
      <c r="CG8" s="207">
        <v>2.3952380952380954E-2</v>
      </c>
      <c r="CH8" s="207">
        <v>2.4E-2</v>
      </c>
      <c r="CI8" s="207">
        <v>6.1111111111111114E-3</v>
      </c>
      <c r="CJ8" s="207">
        <v>1.3653846153846154E-2</v>
      </c>
      <c r="CK8" s="207">
        <v>1.3653846153846154E-2</v>
      </c>
      <c r="CL8" s="207">
        <v>8.7692307692307687E-3</v>
      </c>
      <c r="CM8" s="207">
        <v>8.6923076923076919E-3</v>
      </c>
      <c r="CN8" s="207">
        <v>1.5666666666666666E-2</v>
      </c>
      <c r="CO8" s="207">
        <v>8.7692307692307687E-3</v>
      </c>
      <c r="CP8" s="207">
        <v>1.5299999999999999E-2</v>
      </c>
      <c r="CQ8" s="207">
        <v>2.9142857142857144E-2</v>
      </c>
      <c r="CR8" s="207">
        <v>1.5384615384615385E-2</v>
      </c>
      <c r="CS8" s="207">
        <v>2.5558823529411766E-2</v>
      </c>
      <c r="CT8" s="207">
        <v>3.2190476190476193E-2</v>
      </c>
      <c r="CU8" s="207">
        <v>1.0230769230769231E-2</v>
      </c>
      <c r="CV8" s="207">
        <v>6.0000000000000001E-3</v>
      </c>
      <c r="CW8" s="207">
        <v>4.909090909090909E-3</v>
      </c>
      <c r="CX8" s="207">
        <v>8.7692307692307687E-3</v>
      </c>
      <c r="CY8" s="207">
        <v>5.2600000000000001E-2</v>
      </c>
      <c r="CZ8" s="207">
        <v>3.0666666666666668E-2</v>
      </c>
      <c r="DA8" s="207">
        <v>3.0666666666666668E-2</v>
      </c>
      <c r="DB8" s="207">
        <v>4.909090909090909E-3</v>
      </c>
      <c r="DC8" s="207">
        <v>3.0857142857142857E-2</v>
      </c>
      <c r="DD8" s="207">
        <v>3.0857142857142857E-2</v>
      </c>
      <c r="DE8" s="207">
        <v>3.0666666666666668E-2</v>
      </c>
      <c r="DF8" s="207">
        <v>6.0000000000000001E-3</v>
      </c>
      <c r="DG8" s="207">
        <v>3.7272727272727275E-3</v>
      </c>
      <c r="DH8" s="207">
        <v>1.5307692307692309E-2</v>
      </c>
      <c r="DI8" s="207">
        <v>1.5307692307692309E-2</v>
      </c>
      <c r="DJ8" s="207">
        <v>1.1500000000000002E-2</v>
      </c>
      <c r="DK8" s="207">
        <v>1.1846153846153847E-2</v>
      </c>
      <c r="DL8" s="207">
        <v>1.34E-2</v>
      </c>
      <c r="DM8" s="207">
        <v>1.1166666666666667E-2</v>
      </c>
      <c r="DN8" s="207">
        <v>2.9428571428571429E-2</v>
      </c>
      <c r="DO8" s="207">
        <v>2.9238095238095237E-2</v>
      </c>
      <c r="DP8" s="207">
        <v>2.9238095238095237E-2</v>
      </c>
      <c r="DQ8" s="207">
        <v>2.8142857142857143E-2</v>
      </c>
      <c r="DR8" s="207">
        <v>1.5038461538461539E-2</v>
      </c>
      <c r="DS8" s="207">
        <v>9.9230769230769234E-3</v>
      </c>
      <c r="DT8" s="207">
        <v>8.0000000000000002E-3</v>
      </c>
      <c r="DU8" s="207">
        <v>1.0615384615384617E-2</v>
      </c>
      <c r="DV8" s="207">
        <v>1.0307692307692308E-2</v>
      </c>
      <c r="DW8" s="207">
        <v>6.1904761904761907E-2</v>
      </c>
      <c r="DX8" s="207">
        <v>4.5307692307692306E-2</v>
      </c>
      <c r="DY8" s="207">
        <v>1.5153846153846155E-2</v>
      </c>
      <c r="DZ8" s="207">
        <v>1.4307692307692308E-2</v>
      </c>
      <c r="EA8" s="207">
        <v>1.4307692307692308E-2</v>
      </c>
      <c r="EB8" s="207">
        <v>2.3523809523809523E-2</v>
      </c>
      <c r="EC8" s="207">
        <v>1.2846153846153847E-2</v>
      </c>
      <c r="ED8" s="207">
        <v>2.246153846153846E-2</v>
      </c>
      <c r="EE8" s="207">
        <v>2.246153846153846E-2</v>
      </c>
      <c r="EF8" s="207">
        <v>3.1269230769230764E-2</v>
      </c>
      <c r="EG8" s="207">
        <v>2.3961538461538461E-2</v>
      </c>
      <c r="EH8" s="207">
        <v>4.2307692307692307E-3</v>
      </c>
      <c r="EI8" s="207">
        <v>5.3E-3</v>
      </c>
      <c r="EJ8" s="207">
        <v>0</v>
      </c>
      <c r="EK8" s="207">
        <v>1.5461538461538462E-2</v>
      </c>
      <c r="EL8" s="207">
        <v>9.0000000000000011E-3</v>
      </c>
      <c r="EM8" s="207">
        <v>0</v>
      </c>
      <c r="EN8" s="207">
        <v>0</v>
      </c>
      <c r="EO8" s="207">
        <v>0</v>
      </c>
      <c r="EP8" s="207">
        <v>0</v>
      </c>
      <c r="EQ8" s="207">
        <v>0</v>
      </c>
      <c r="ER8" s="207">
        <v>0</v>
      </c>
      <c r="ES8" s="207">
        <v>0</v>
      </c>
      <c r="ET8" s="207">
        <v>0</v>
      </c>
      <c r="EU8" s="207">
        <v>0</v>
      </c>
      <c r="EV8" s="207">
        <v>0</v>
      </c>
      <c r="EW8" s="207">
        <v>0</v>
      </c>
      <c r="EX8" s="207">
        <v>2.3333333333333334E-2</v>
      </c>
      <c r="EY8" s="207">
        <v>2.3333333333333334E-2</v>
      </c>
      <c r="EZ8" s="207">
        <v>0</v>
      </c>
      <c r="FA8" s="207">
        <v>0</v>
      </c>
      <c r="FB8" s="207">
        <v>0</v>
      </c>
      <c r="FC8" s="207">
        <v>0</v>
      </c>
      <c r="FD8" s="207">
        <v>0</v>
      </c>
      <c r="FE8" s="207">
        <v>0</v>
      </c>
      <c r="FF8" s="207">
        <v>0</v>
      </c>
      <c r="FG8" s="207">
        <v>0</v>
      </c>
      <c r="FH8" s="207">
        <v>0</v>
      </c>
      <c r="FI8" s="207">
        <v>0</v>
      </c>
      <c r="FJ8" s="207">
        <v>0</v>
      </c>
      <c r="FK8" s="207">
        <v>0</v>
      </c>
      <c r="FL8" s="207">
        <v>0</v>
      </c>
      <c r="FM8" s="207">
        <v>0</v>
      </c>
      <c r="FN8" s="207">
        <v>0</v>
      </c>
      <c r="FO8" s="207">
        <v>0</v>
      </c>
      <c r="FP8" s="207">
        <v>0</v>
      </c>
      <c r="FQ8" s="207">
        <v>0</v>
      </c>
      <c r="FR8" s="207">
        <v>0</v>
      </c>
      <c r="FS8" s="207">
        <v>0</v>
      </c>
      <c r="FT8" s="207">
        <v>0</v>
      </c>
      <c r="FU8" s="207">
        <v>0</v>
      </c>
      <c r="FV8" s="207">
        <v>0</v>
      </c>
      <c r="FW8" s="207">
        <v>0</v>
      </c>
      <c r="FX8" s="207">
        <v>0</v>
      </c>
      <c r="FY8" s="207">
        <v>0</v>
      </c>
      <c r="FZ8" s="207">
        <v>0</v>
      </c>
      <c r="GA8" s="207">
        <v>0</v>
      </c>
      <c r="GB8" s="207">
        <v>0</v>
      </c>
      <c r="GC8" s="207">
        <v>0</v>
      </c>
      <c r="GD8" s="207">
        <v>0</v>
      </c>
      <c r="GE8" s="207">
        <v>0</v>
      </c>
      <c r="GF8" s="207">
        <v>0</v>
      </c>
      <c r="GG8" s="207">
        <v>0</v>
      </c>
      <c r="GH8" s="207">
        <v>0</v>
      </c>
      <c r="GI8" s="207">
        <v>0</v>
      </c>
      <c r="GJ8" s="207">
        <v>0</v>
      </c>
      <c r="GK8" s="207">
        <v>0</v>
      </c>
      <c r="GL8" s="207">
        <v>0</v>
      </c>
      <c r="GM8" s="207">
        <v>0</v>
      </c>
      <c r="GN8" s="207">
        <v>0</v>
      </c>
      <c r="GO8" s="207">
        <v>0</v>
      </c>
      <c r="GP8" s="207">
        <v>0</v>
      </c>
      <c r="GQ8" s="207">
        <v>0</v>
      </c>
      <c r="GR8" s="207">
        <v>0</v>
      </c>
      <c r="GS8" s="207">
        <v>0</v>
      </c>
      <c r="GT8" s="207">
        <v>0</v>
      </c>
      <c r="GU8" s="207">
        <v>0</v>
      </c>
      <c r="GV8" s="207">
        <v>0</v>
      </c>
      <c r="GW8" s="207">
        <v>1.2153846153846154E-2</v>
      </c>
      <c r="GX8" s="207">
        <v>9.6538461538461535E-3</v>
      </c>
      <c r="GY8" s="207">
        <v>1.2153846153846154E-2</v>
      </c>
      <c r="GZ8" s="207">
        <v>1.5299999999999999E-2</v>
      </c>
      <c r="HA8" s="207">
        <v>2.4190476190476189E-2</v>
      </c>
      <c r="HB8" s="207">
        <v>2.4190476190476189E-2</v>
      </c>
      <c r="HC8" s="207">
        <v>2.2952380952380953E-2</v>
      </c>
      <c r="HD8" s="207">
        <v>2.9142857142857144E-2</v>
      </c>
      <c r="HE8" s="207">
        <v>3.6476190476190475E-2</v>
      </c>
      <c r="HF8" s="207">
        <v>3.0666666666666668E-2</v>
      </c>
      <c r="HG8" s="207">
        <v>2.5428571428571429E-2</v>
      </c>
      <c r="HH8" s="207">
        <v>2.2952380952380953E-2</v>
      </c>
      <c r="HI8" s="207">
        <v>2.4047619047619047E-2</v>
      </c>
      <c r="HJ8" s="207">
        <v>2.8142857142857143E-2</v>
      </c>
      <c r="HK8" s="207">
        <v>8.7692307692307687E-3</v>
      </c>
      <c r="HL8" s="207">
        <v>9.6923076923076928E-3</v>
      </c>
      <c r="HM8" s="207"/>
      <c r="HN8" s="207"/>
      <c r="HO8" s="207"/>
    </row>
    <row r="9" spans="1:223" s="208" customFormat="1" ht="12.75" x14ac:dyDescent="0.2">
      <c r="A9" s="205">
        <v>4</v>
      </c>
      <c r="B9" s="206" t="s">
        <v>616</v>
      </c>
      <c r="C9" s="207">
        <v>1.6500000000000001E-2</v>
      </c>
      <c r="D9" s="207">
        <v>0</v>
      </c>
      <c r="E9" s="207">
        <v>8.0476190476190482E-3</v>
      </c>
      <c r="F9" s="207">
        <v>7.8571428571428577E-3</v>
      </c>
      <c r="G9" s="207">
        <v>7.8571428571428577E-3</v>
      </c>
      <c r="H9" s="207">
        <v>4.3076923076923075E-3</v>
      </c>
      <c r="I9" s="207">
        <v>6.0384615384615386E-3</v>
      </c>
      <c r="J9" s="207">
        <v>3.5000000000000001E-3</v>
      </c>
      <c r="K9" s="207">
        <v>5.0000000000000001E-3</v>
      </c>
      <c r="L9" s="207">
        <v>2.1384615384615387E-2</v>
      </c>
      <c r="M9" s="207">
        <v>7.8571428571428577E-3</v>
      </c>
      <c r="N9" s="207">
        <v>7.8571428571428577E-3</v>
      </c>
      <c r="O9" s="207">
        <v>7.8571428571428577E-3</v>
      </c>
      <c r="P9" s="207">
        <v>6.1538461538461538E-3</v>
      </c>
      <c r="Q9" s="207">
        <v>5.0000000000000001E-3</v>
      </c>
      <c r="R9" s="207">
        <v>7.8571428571428577E-3</v>
      </c>
      <c r="S9" s="207">
        <v>0</v>
      </c>
      <c r="T9" s="207">
        <v>6.5769230769230774E-3</v>
      </c>
      <c r="U9" s="207">
        <v>1.0904761904761905E-2</v>
      </c>
      <c r="V9" s="207">
        <v>5.5384615384615381E-3</v>
      </c>
      <c r="W9" s="207">
        <v>0</v>
      </c>
      <c r="X9" s="207">
        <v>1.5500000000000002E-2</v>
      </c>
      <c r="Y9" s="207">
        <v>1.8249999999999999E-2</v>
      </c>
      <c r="Z9" s="207">
        <v>9.9230769230769234E-3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5.4999999999999997E-3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5.076923076923077E-3</v>
      </c>
      <c r="AP9" s="207">
        <v>0</v>
      </c>
      <c r="AQ9" s="207">
        <v>1.0999999999999999E-2</v>
      </c>
      <c r="AR9" s="207">
        <v>0</v>
      </c>
      <c r="AS9" s="207">
        <v>1.7272727272727272E-3</v>
      </c>
      <c r="AT9" s="207">
        <v>0</v>
      </c>
      <c r="AU9" s="207">
        <v>0</v>
      </c>
      <c r="AV9" s="207">
        <v>6.4230769230769237E-3</v>
      </c>
      <c r="AW9" s="207">
        <v>6.4230769230769237E-3</v>
      </c>
      <c r="AX9" s="207">
        <v>5.0000000000000001E-3</v>
      </c>
      <c r="AY9" s="207">
        <v>5.4000000000000003E-3</v>
      </c>
      <c r="AZ9" s="207">
        <v>4.4999999999999997E-3</v>
      </c>
      <c r="BA9" s="207">
        <v>0</v>
      </c>
      <c r="BB9" s="207">
        <v>0</v>
      </c>
      <c r="BC9" s="207">
        <v>2.1111111111111109E-3</v>
      </c>
      <c r="BD9" s="207">
        <v>1.7272727272727272E-3</v>
      </c>
      <c r="BE9" s="207">
        <v>0</v>
      </c>
      <c r="BF9" s="207">
        <v>1.1285714285714284E-2</v>
      </c>
      <c r="BG9" s="207">
        <v>1.1285714285714284E-2</v>
      </c>
      <c r="BH9" s="207">
        <v>3.0000000000000001E-3</v>
      </c>
      <c r="BI9" s="207">
        <v>2.4545454545454545E-3</v>
      </c>
      <c r="BJ9" s="207">
        <v>1.2333333333333333E-2</v>
      </c>
      <c r="BK9" s="207">
        <v>1.2333333333333333E-2</v>
      </c>
      <c r="BL9" s="207">
        <v>3.0000000000000001E-3</v>
      </c>
      <c r="BM9" s="207">
        <v>2.4545454545454545E-3</v>
      </c>
      <c r="BN9" s="207">
        <v>5.4230769230769228E-3</v>
      </c>
      <c r="BO9" s="207">
        <v>7.7307692307692312E-3</v>
      </c>
      <c r="BP9" s="207">
        <v>7.7307692307692312E-3</v>
      </c>
      <c r="BQ9" s="207">
        <v>1.15E-2</v>
      </c>
      <c r="BR9" s="207">
        <v>9.5833333333333343E-3</v>
      </c>
      <c r="BS9" s="207">
        <v>5.0000000000000001E-3</v>
      </c>
      <c r="BT9" s="207">
        <v>7.7000000000000002E-3</v>
      </c>
      <c r="BU9" s="207">
        <v>6.4166666666666669E-3</v>
      </c>
      <c r="BV9" s="207">
        <v>1.4529411764705883E-2</v>
      </c>
      <c r="BW9" s="207">
        <v>0</v>
      </c>
      <c r="BX9" s="207">
        <v>1.2095238095238095E-2</v>
      </c>
      <c r="BY9" s="207">
        <v>7.3846153846153844E-3</v>
      </c>
      <c r="BZ9" s="207">
        <v>7.7307692307692312E-3</v>
      </c>
      <c r="CA9" s="207">
        <v>5.4230769230769228E-3</v>
      </c>
      <c r="CB9" s="207">
        <v>0</v>
      </c>
      <c r="CC9" s="207">
        <v>0</v>
      </c>
      <c r="CD9" s="207">
        <v>0</v>
      </c>
      <c r="CE9" s="207">
        <v>0</v>
      </c>
      <c r="CF9" s="207">
        <v>6.7692307692307687E-3</v>
      </c>
      <c r="CG9" s="207">
        <v>0</v>
      </c>
      <c r="CH9" s="207">
        <v>1.2E-2</v>
      </c>
      <c r="CI9" s="207">
        <v>0</v>
      </c>
      <c r="CJ9" s="207">
        <v>0</v>
      </c>
      <c r="CK9" s="207">
        <v>0</v>
      </c>
      <c r="CL9" s="207">
        <v>0</v>
      </c>
      <c r="CM9" s="207">
        <v>0</v>
      </c>
      <c r="CN9" s="207">
        <v>7.8333333333333328E-3</v>
      </c>
      <c r="CO9" s="207">
        <v>0</v>
      </c>
      <c r="CP9" s="207">
        <v>0</v>
      </c>
      <c r="CQ9" s="207">
        <v>0</v>
      </c>
      <c r="CR9" s="207">
        <v>0</v>
      </c>
      <c r="CS9" s="207">
        <v>0</v>
      </c>
      <c r="CT9" s="207">
        <v>0</v>
      </c>
      <c r="CU9" s="207">
        <v>3.5769230769230769E-3</v>
      </c>
      <c r="CV9" s="207">
        <v>2.1111111111111109E-3</v>
      </c>
      <c r="CW9" s="207">
        <v>1.7272727272727272E-3</v>
      </c>
      <c r="CX9" s="207">
        <v>0</v>
      </c>
      <c r="CY9" s="207">
        <v>0</v>
      </c>
      <c r="CZ9" s="207">
        <v>0</v>
      </c>
      <c r="DA9" s="207">
        <v>0</v>
      </c>
      <c r="DB9" s="207">
        <v>1.7272727272727272E-3</v>
      </c>
      <c r="DC9" s="207">
        <v>0</v>
      </c>
      <c r="DD9" s="207">
        <v>0</v>
      </c>
      <c r="DE9" s="207">
        <v>0</v>
      </c>
      <c r="DF9" s="207">
        <v>2.1111111111111109E-3</v>
      </c>
      <c r="DG9" s="207">
        <v>1.2727272727272728E-3</v>
      </c>
      <c r="DH9" s="207">
        <v>0</v>
      </c>
      <c r="DI9" s="207">
        <v>0</v>
      </c>
      <c r="DJ9" s="207">
        <v>0</v>
      </c>
      <c r="DK9" s="207">
        <v>0</v>
      </c>
      <c r="DL9" s="207">
        <v>4.7000000000000002E-3</v>
      </c>
      <c r="DM9" s="207">
        <v>3.9166666666666664E-3</v>
      </c>
      <c r="DN9" s="207">
        <v>0</v>
      </c>
      <c r="DO9" s="207">
        <v>0</v>
      </c>
      <c r="DP9" s="207">
        <v>0</v>
      </c>
      <c r="DQ9" s="207">
        <v>0</v>
      </c>
      <c r="DR9" s="207">
        <v>0</v>
      </c>
      <c r="DS9" s="207">
        <v>0</v>
      </c>
      <c r="DT9" s="207">
        <v>4.0000000000000001E-3</v>
      </c>
      <c r="DU9" s="207">
        <v>3.7307692307692311E-3</v>
      </c>
      <c r="DV9" s="207">
        <v>5.1538461538461538E-3</v>
      </c>
      <c r="DW9" s="207">
        <v>0</v>
      </c>
      <c r="DX9" s="207">
        <v>0</v>
      </c>
      <c r="DY9" s="207">
        <v>0</v>
      </c>
      <c r="DZ9" s="207">
        <v>7.1538461538461539E-3</v>
      </c>
      <c r="EA9" s="207">
        <v>7.1538461538461539E-3</v>
      </c>
      <c r="EB9" s="207">
        <v>2.3523809523809523E-2</v>
      </c>
      <c r="EC9" s="207">
        <v>1.2846153846153847E-2</v>
      </c>
      <c r="ED9" s="207">
        <v>2.246153846153846E-2</v>
      </c>
      <c r="EE9" s="207">
        <v>2.246153846153846E-2</v>
      </c>
      <c r="EF9" s="207">
        <v>1.096153846153846E-2</v>
      </c>
      <c r="EG9" s="207">
        <v>2.3961538461538461E-2</v>
      </c>
      <c r="EH9" s="207">
        <v>4.2307692307692307E-3</v>
      </c>
      <c r="EI9" s="207">
        <v>5.3E-3</v>
      </c>
      <c r="EJ9" s="207">
        <v>0</v>
      </c>
      <c r="EK9" s="207">
        <v>0</v>
      </c>
      <c r="EL9" s="207">
        <v>9.0000000000000011E-3</v>
      </c>
      <c r="EM9" s="207">
        <v>0</v>
      </c>
      <c r="EN9" s="207">
        <v>0</v>
      </c>
      <c r="EO9" s="207">
        <v>0</v>
      </c>
      <c r="EP9" s="207">
        <v>0</v>
      </c>
      <c r="EQ9" s="207">
        <v>0</v>
      </c>
      <c r="ER9" s="207">
        <v>0</v>
      </c>
      <c r="ES9" s="207">
        <v>0</v>
      </c>
      <c r="ET9" s="207">
        <v>0</v>
      </c>
      <c r="EU9" s="207">
        <v>0</v>
      </c>
      <c r="EV9" s="207">
        <v>0</v>
      </c>
      <c r="EW9" s="207">
        <v>0</v>
      </c>
      <c r="EX9" s="207">
        <v>0</v>
      </c>
      <c r="EY9" s="207">
        <v>0</v>
      </c>
      <c r="EZ9" s="207">
        <v>0</v>
      </c>
      <c r="FA9" s="207">
        <v>0</v>
      </c>
      <c r="FB9" s="207">
        <v>0</v>
      </c>
      <c r="FC9" s="207">
        <v>0</v>
      </c>
      <c r="FD9" s="207">
        <v>0</v>
      </c>
      <c r="FE9" s="207">
        <v>0</v>
      </c>
      <c r="FF9" s="207">
        <v>0</v>
      </c>
      <c r="FG9" s="207">
        <v>0</v>
      </c>
      <c r="FH9" s="207">
        <v>0</v>
      </c>
      <c r="FI9" s="207">
        <v>0</v>
      </c>
      <c r="FJ9" s="207">
        <v>0</v>
      </c>
      <c r="FK9" s="207">
        <v>0</v>
      </c>
      <c r="FL9" s="207">
        <v>0</v>
      </c>
      <c r="FM9" s="207">
        <v>0</v>
      </c>
      <c r="FN9" s="207">
        <v>0</v>
      </c>
      <c r="FO9" s="207">
        <v>0</v>
      </c>
      <c r="FP9" s="207">
        <v>0</v>
      </c>
      <c r="FQ9" s="207">
        <v>0</v>
      </c>
      <c r="FR9" s="207">
        <v>0</v>
      </c>
      <c r="FS9" s="207">
        <v>0</v>
      </c>
      <c r="FT9" s="207">
        <v>0</v>
      </c>
      <c r="FU9" s="207">
        <v>0</v>
      </c>
      <c r="FV9" s="207">
        <v>0</v>
      </c>
      <c r="FW9" s="207">
        <v>0</v>
      </c>
      <c r="FX9" s="207">
        <v>0</v>
      </c>
      <c r="FY9" s="207">
        <v>0</v>
      </c>
      <c r="FZ9" s="207">
        <v>0</v>
      </c>
      <c r="GA9" s="207">
        <v>0</v>
      </c>
      <c r="GB9" s="207">
        <v>0</v>
      </c>
      <c r="GC9" s="207">
        <v>0</v>
      </c>
      <c r="GD9" s="207">
        <v>0</v>
      </c>
      <c r="GE9" s="207">
        <v>0</v>
      </c>
      <c r="GF9" s="207">
        <v>0</v>
      </c>
      <c r="GG9" s="207">
        <v>0</v>
      </c>
      <c r="GH9" s="207">
        <v>0</v>
      </c>
      <c r="GI9" s="207">
        <v>0</v>
      </c>
      <c r="GJ9" s="207">
        <v>0</v>
      </c>
      <c r="GK9" s="207">
        <v>0</v>
      </c>
      <c r="GL9" s="207">
        <v>0</v>
      </c>
      <c r="GM9" s="207">
        <v>0</v>
      </c>
      <c r="GN9" s="207">
        <v>0</v>
      </c>
      <c r="GO9" s="207">
        <v>0</v>
      </c>
      <c r="GP9" s="207">
        <v>0</v>
      </c>
      <c r="GQ9" s="207">
        <v>0</v>
      </c>
      <c r="GR9" s="207">
        <v>0</v>
      </c>
      <c r="GS9" s="207">
        <v>0</v>
      </c>
      <c r="GT9" s="207">
        <v>0</v>
      </c>
      <c r="GU9" s="207">
        <v>0</v>
      </c>
      <c r="GV9" s="207">
        <v>0</v>
      </c>
      <c r="GW9" s="207">
        <v>6.076923076923077E-3</v>
      </c>
      <c r="GX9" s="207">
        <v>0</v>
      </c>
      <c r="GY9" s="207">
        <v>6.076923076923077E-3</v>
      </c>
      <c r="GZ9" s="207">
        <v>0</v>
      </c>
      <c r="HA9" s="207">
        <v>0</v>
      </c>
      <c r="HB9" s="207">
        <v>0</v>
      </c>
      <c r="HC9" s="207">
        <v>0</v>
      </c>
      <c r="HD9" s="207">
        <v>0</v>
      </c>
      <c r="HE9" s="207">
        <v>0</v>
      </c>
      <c r="HF9" s="207">
        <v>0</v>
      </c>
      <c r="HG9" s="207">
        <v>8.9047619047619049E-3</v>
      </c>
      <c r="HH9" s="207">
        <v>0</v>
      </c>
      <c r="HI9" s="207">
        <v>0</v>
      </c>
      <c r="HJ9" s="207">
        <v>0</v>
      </c>
      <c r="HK9" s="207">
        <v>0</v>
      </c>
      <c r="HL9" s="207">
        <v>4.8461538461538464E-3</v>
      </c>
      <c r="HM9" s="207"/>
      <c r="HN9" s="207"/>
      <c r="HO9" s="207"/>
    </row>
    <row r="10" spans="1:223" s="208" customFormat="1" ht="12.75" x14ac:dyDescent="0.2">
      <c r="A10" s="205">
        <v>5</v>
      </c>
      <c r="B10" s="206" t="s">
        <v>617</v>
      </c>
      <c r="C10" s="207">
        <v>1.6500000000000001E-2</v>
      </c>
      <c r="D10" s="207">
        <v>1.1857142857142858E-2</v>
      </c>
      <c r="E10" s="207">
        <v>8.0476190476190482E-3</v>
      </c>
      <c r="F10" s="207">
        <v>7.8571428571428577E-3</v>
      </c>
      <c r="G10" s="207">
        <v>7.8571428571428577E-3</v>
      </c>
      <c r="H10" s="207">
        <v>4.3076923076923075E-3</v>
      </c>
      <c r="I10" s="207">
        <v>6.0384615384615386E-3</v>
      </c>
      <c r="J10" s="207">
        <v>3.5000000000000001E-3</v>
      </c>
      <c r="K10" s="207">
        <v>5.0000000000000001E-3</v>
      </c>
      <c r="L10" s="207">
        <v>0</v>
      </c>
      <c r="M10" s="207">
        <v>7.8571428571428577E-3</v>
      </c>
      <c r="N10" s="207">
        <v>7.8571428571428577E-3</v>
      </c>
      <c r="O10" s="207">
        <v>7.8571428571428577E-3</v>
      </c>
      <c r="P10" s="207">
        <v>6.1538461538461538E-3</v>
      </c>
      <c r="Q10" s="207">
        <v>5.0000000000000001E-3</v>
      </c>
      <c r="R10" s="207">
        <v>2.061904761904762E-2</v>
      </c>
      <c r="S10" s="207">
        <v>6.2307692307692307E-3</v>
      </c>
      <c r="T10" s="207">
        <v>6.5769230769230774E-3</v>
      </c>
      <c r="U10" s="207">
        <v>1.0904761904761905E-2</v>
      </c>
      <c r="V10" s="207">
        <v>5.5384615384615381E-3</v>
      </c>
      <c r="W10" s="207">
        <v>2.4799999999999999E-2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8.2692307692307683E-3</v>
      </c>
      <c r="AF10" s="207">
        <v>6.4615384615384621E-3</v>
      </c>
      <c r="AG10" s="207">
        <v>1.8238095238095237E-2</v>
      </c>
      <c r="AH10" s="207">
        <v>1.7285714285714286E-2</v>
      </c>
      <c r="AI10" s="207">
        <v>5.4999999999999997E-3</v>
      </c>
      <c r="AJ10" s="207">
        <v>1.1476190476190477E-2</v>
      </c>
      <c r="AK10" s="207">
        <v>1.1476190476190477E-2</v>
      </c>
      <c r="AL10" s="207">
        <v>1.1476190476190477E-2</v>
      </c>
      <c r="AM10" s="207">
        <v>1.1476190476190477E-2</v>
      </c>
      <c r="AN10" s="207">
        <v>2.5000000000000001E-2</v>
      </c>
      <c r="AO10" s="207">
        <v>5.076923076923077E-3</v>
      </c>
      <c r="AP10" s="207">
        <v>1.1476190476190477E-2</v>
      </c>
      <c r="AQ10" s="207">
        <v>0</v>
      </c>
      <c r="AR10" s="207">
        <v>1.1476190476190477E-2</v>
      </c>
      <c r="AS10" s="207">
        <v>1.7272727272727272E-3</v>
      </c>
      <c r="AT10" s="207">
        <v>1.1476190476190477E-2</v>
      </c>
      <c r="AU10" s="207">
        <v>1.1476190476190477E-2</v>
      </c>
      <c r="AV10" s="207">
        <v>6.4230769230769237E-3</v>
      </c>
      <c r="AW10" s="207">
        <v>6.4230769230769237E-3</v>
      </c>
      <c r="AX10" s="207">
        <v>5.0000000000000001E-3</v>
      </c>
      <c r="AY10" s="207">
        <v>5.4000000000000003E-3</v>
      </c>
      <c r="AZ10" s="207">
        <v>4.4999999999999997E-3</v>
      </c>
      <c r="BA10" s="207">
        <v>1.2095238095238095E-2</v>
      </c>
      <c r="BB10" s="207">
        <v>1.2095238095238095E-2</v>
      </c>
      <c r="BC10" s="207">
        <v>2.1111111111111109E-3</v>
      </c>
      <c r="BD10" s="207">
        <v>1.7272727272727272E-3</v>
      </c>
      <c r="BE10" s="207">
        <v>9.4117647058823539E-3</v>
      </c>
      <c r="BF10" s="207">
        <v>1.1285714285714284E-2</v>
      </c>
      <c r="BG10" s="207">
        <v>1.1285714285714284E-2</v>
      </c>
      <c r="BH10" s="207">
        <v>3.0000000000000001E-3</v>
      </c>
      <c r="BI10" s="207">
        <v>2.4545454545454545E-3</v>
      </c>
      <c r="BJ10" s="207">
        <v>1.2333333333333333E-2</v>
      </c>
      <c r="BK10" s="207">
        <v>1.2333333333333333E-2</v>
      </c>
      <c r="BL10" s="207">
        <v>3.0000000000000001E-3</v>
      </c>
      <c r="BM10" s="207">
        <v>2.4545454545454545E-3</v>
      </c>
      <c r="BN10" s="207">
        <v>5.4230769230769228E-3</v>
      </c>
      <c r="BO10" s="207">
        <v>7.7307692307692312E-3</v>
      </c>
      <c r="BP10" s="207">
        <v>7.7307692307692312E-3</v>
      </c>
      <c r="BQ10" s="207">
        <v>1.15E-2</v>
      </c>
      <c r="BR10" s="207">
        <v>9.5833333333333343E-3</v>
      </c>
      <c r="BS10" s="207">
        <v>5.0000000000000001E-3</v>
      </c>
      <c r="BT10" s="207">
        <v>7.7000000000000002E-3</v>
      </c>
      <c r="BU10" s="207">
        <v>6.4166666666666669E-3</v>
      </c>
      <c r="BV10" s="207">
        <v>1.4529411764705883E-2</v>
      </c>
      <c r="BW10" s="207">
        <v>7.3846153846153844E-3</v>
      </c>
      <c r="BX10" s="207">
        <v>1.2095238095238095E-2</v>
      </c>
      <c r="BY10" s="207">
        <v>7.3846153846153844E-3</v>
      </c>
      <c r="BZ10" s="207">
        <v>7.7307692307692312E-3</v>
      </c>
      <c r="CA10" s="207">
        <v>5.4230769230769228E-3</v>
      </c>
      <c r="CB10" s="207">
        <v>2.4545454545454545E-3</v>
      </c>
      <c r="CC10" s="207">
        <v>2.3952380952380954E-2</v>
      </c>
      <c r="CD10" s="207">
        <v>5.0000000000000001E-3</v>
      </c>
      <c r="CE10" s="207">
        <v>1.3653846153846154E-2</v>
      </c>
      <c r="CF10" s="207">
        <v>6.7692307692307687E-3</v>
      </c>
      <c r="CG10" s="207">
        <v>2.3952380952380954E-2</v>
      </c>
      <c r="CH10" s="207">
        <v>1.2E-2</v>
      </c>
      <c r="CI10" s="207">
        <v>6.1111111111111114E-3</v>
      </c>
      <c r="CJ10" s="207">
        <v>1.3653846153846154E-2</v>
      </c>
      <c r="CK10" s="207">
        <v>1.3653846153846154E-2</v>
      </c>
      <c r="CL10" s="207">
        <v>8.7692307692307687E-3</v>
      </c>
      <c r="CM10" s="207">
        <v>8.6923076923076919E-3</v>
      </c>
      <c r="CN10" s="207">
        <v>7.8333333333333328E-3</v>
      </c>
      <c r="CO10" s="207">
        <v>8.7692307692307687E-3</v>
      </c>
      <c r="CP10" s="207">
        <v>1.5299999999999999E-2</v>
      </c>
      <c r="CQ10" s="207">
        <v>1.4571428571428572E-2</v>
      </c>
      <c r="CR10" s="207">
        <v>1.5384615384615385E-2</v>
      </c>
      <c r="CS10" s="207">
        <v>2.5558823529411766E-2</v>
      </c>
      <c r="CT10" s="207">
        <v>1.6095238095238096E-2</v>
      </c>
      <c r="CU10" s="207">
        <v>3.5769230769230769E-3</v>
      </c>
      <c r="CV10" s="207">
        <v>2.1111111111111109E-3</v>
      </c>
      <c r="CW10" s="207">
        <v>1.7272727272727272E-3</v>
      </c>
      <c r="CX10" s="207">
        <v>4.3846153846153844E-3</v>
      </c>
      <c r="CY10" s="207">
        <v>2.63E-2</v>
      </c>
      <c r="CZ10" s="207">
        <v>1.5333333333333334E-2</v>
      </c>
      <c r="DA10" s="207">
        <v>1.5333333333333334E-2</v>
      </c>
      <c r="DB10" s="207">
        <v>1.7272727272727272E-3</v>
      </c>
      <c r="DC10" s="207">
        <v>1.5428571428571429E-2</v>
      </c>
      <c r="DD10" s="207">
        <v>1.5428571428571429E-2</v>
      </c>
      <c r="DE10" s="207">
        <v>1.5333333333333334E-2</v>
      </c>
      <c r="DF10" s="207">
        <v>2.1111111111111109E-3</v>
      </c>
      <c r="DG10" s="207">
        <v>1.2727272727272728E-3</v>
      </c>
      <c r="DH10" s="207">
        <v>7.6538461538461543E-3</v>
      </c>
      <c r="DI10" s="207">
        <v>7.6538461538461543E-3</v>
      </c>
      <c r="DJ10" s="207">
        <v>5.7500000000000008E-3</v>
      </c>
      <c r="DK10" s="207">
        <v>5.9230769230769233E-3</v>
      </c>
      <c r="DL10" s="207">
        <v>4.7000000000000002E-3</v>
      </c>
      <c r="DM10" s="207">
        <v>3.9166666666666664E-3</v>
      </c>
      <c r="DN10" s="207">
        <v>1.4714285714285714E-2</v>
      </c>
      <c r="DO10" s="207">
        <v>1.4619047619047618E-2</v>
      </c>
      <c r="DP10" s="207">
        <v>1.4619047619047618E-2</v>
      </c>
      <c r="DQ10" s="207">
        <v>1.4047619047619047E-2</v>
      </c>
      <c r="DR10" s="207">
        <v>1.5038461538461539E-2</v>
      </c>
      <c r="DS10" s="207">
        <v>9.9230769230769234E-3</v>
      </c>
      <c r="DT10" s="207">
        <v>4.0000000000000001E-3</v>
      </c>
      <c r="DU10" s="207">
        <v>3.7307692307692311E-3</v>
      </c>
      <c r="DV10" s="207">
        <v>5.1538461538461538E-3</v>
      </c>
      <c r="DW10" s="207">
        <v>3.0952380952380953E-2</v>
      </c>
      <c r="DX10" s="207">
        <v>2.2653846153846153E-2</v>
      </c>
      <c r="DY10" s="207">
        <v>7.5769230769230774E-3</v>
      </c>
      <c r="DZ10" s="207">
        <v>7.1538461538461539E-3</v>
      </c>
      <c r="EA10" s="207">
        <v>7.1538461538461539E-3</v>
      </c>
      <c r="EB10" s="207">
        <v>0</v>
      </c>
      <c r="EC10" s="207">
        <v>0</v>
      </c>
      <c r="ED10" s="207">
        <v>0</v>
      </c>
      <c r="EE10" s="207">
        <v>0</v>
      </c>
      <c r="EF10" s="207">
        <v>1.096153846153846E-2</v>
      </c>
      <c r="EG10" s="207">
        <v>0</v>
      </c>
      <c r="EH10" s="207">
        <v>0</v>
      </c>
      <c r="EI10" s="207">
        <v>0</v>
      </c>
      <c r="EJ10" s="207">
        <v>0</v>
      </c>
      <c r="EK10" s="207">
        <v>7.7307692307692312E-3</v>
      </c>
      <c r="EL10" s="207">
        <v>0</v>
      </c>
      <c r="EM10" s="207">
        <v>0</v>
      </c>
      <c r="EN10" s="207">
        <v>0</v>
      </c>
      <c r="EO10" s="207">
        <v>0</v>
      </c>
      <c r="EP10" s="207">
        <v>0</v>
      </c>
      <c r="EQ10" s="207">
        <v>0</v>
      </c>
      <c r="ER10" s="207">
        <v>0</v>
      </c>
      <c r="ES10" s="207">
        <v>0</v>
      </c>
      <c r="ET10" s="207">
        <v>0</v>
      </c>
      <c r="EU10" s="207">
        <v>0</v>
      </c>
      <c r="EV10" s="207">
        <v>0</v>
      </c>
      <c r="EW10" s="207">
        <v>0</v>
      </c>
      <c r="EX10" s="207">
        <v>0</v>
      </c>
      <c r="EY10" s="207">
        <v>0</v>
      </c>
      <c r="EZ10" s="207">
        <v>0</v>
      </c>
      <c r="FA10" s="207">
        <v>0</v>
      </c>
      <c r="FB10" s="207">
        <v>0</v>
      </c>
      <c r="FC10" s="207">
        <v>0</v>
      </c>
      <c r="FD10" s="207">
        <v>0</v>
      </c>
      <c r="FE10" s="207">
        <v>0</v>
      </c>
      <c r="FF10" s="207">
        <v>0</v>
      </c>
      <c r="FG10" s="207">
        <v>0</v>
      </c>
      <c r="FH10" s="207">
        <v>0</v>
      </c>
      <c r="FI10" s="207">
        <v>0</v>
      </c>
      <c r="FJ10" s="207">
        <v>0</v>
      </c>
      <c r="FK10" s="207">
        <v>0</v>
      </c>
      <c r="FL10" s="207">
        <v>0</v>
      </c>
      <c r="FM10" s="207">
        <v>0</v>
      </c>
      <c r="FN10" s="207">
        <v>0</v>
      </c>
      <c r="FO10" s="207">
        <v>0</v>
      </c>
      <c r="FP10" s="207">
        <v>0</v>
      </c>
      <c r="FQ10" s="207">
        <v>0</v>
      </c>
      <c r="FR10" s="207">
        <v>0</v>
      </c>
      <c r="FS10" s="207">
        <v>0</v>
      </c>
      <c r="FT10" s="207">
        <v>0</v>
      </c>
      <c r="FU10" s="207">
        <v>0</v>
      </c>
      <c r="FV10" s="207">
        <v>0</v>
      </c>
      <c r="FW10" s="207">
        <v>0</v>
      </c>
      <c r="FX10" s="207">
        <v>0</v>
      </c>
      <c r="FY10" s="207">
        <v>0</v>
      </c>
      <c r="FZ10" s="207">
        <v>0</v>
      </c>
      <c r="GA10" s="207">
        <v>0</v>
      </c>
      <c r="GB10" s="207">
        <v>0</v>
      </c>
      <c r="GC10" s="207">
        <v>0</v>
      </c>
      <c r="GD10" s="207">
        <v>0</v>
      </c>
      <c r="GE10" s="207">
        <v>0</v>
      </c>
      <c r="GF10" s="207">
        <v>0</v>
      </c>
      <c r="GG10" s="207">
        <v>0</v>
      </c>
      <c r="GH10" s="207">
        <v>0</v>
      </c>
      <c r="GI10" s="207">
        <v>0</v>
      </c>
      <c r="GJ10" s="207">
        <v>0</v>
      </c>
      <c r="GK10" s="207">
        <v>0</v>
      </c>
      <c r="GL10" s="207">
        <v>0</v>
      </c>
      <c r="GM10" s="207">
        <v>0</v>
      </c>
      <c r="GN10" s="207">
        <v>0</v>
      </c>
      <c r="GO10" s="207">
        <v>0</v>
      </c>
      <c r="GP10" s="207">
        <v>0</v>
      </c>
      <c r="GQ10" s="207">
        <v>0</v>
      </c>
      <c r="GR10" s="207">
        <v>0</v>
      </c>
      <c r="GS10" s="207">
        <v>0</v>
      </c>
      <c r="GT10" s="207">
        <v>0</v>
      </c>
      <c r="GU10" s="207">
        <v>0</v>
      </c>
      <c r="GV10" s="207">
        <v>0</v>
      </c>
      <c r="GW10" s="207">
        <v>6.076923076923077E-3</v>
      </c>
      <c r="GX10" s="207">
        <v>9.6538461538461535E-3</v>
      </c>
      <c r="GY10" s="207">
        <v>6.076923076923077E-3</v>
      </c>
      <c r="GZ10" s="207">
        <v>1.5299999999999999E-2</v>
      </c>
      <c r="HA10" s="207">
        <v>1.2095238095238095E-2</v>
      </c>
      <c r="HB10" s="207">
        <v>1.2095238095238095E-2</v>
      </c>
      <c r="HC10" s="207">
        <v>1.1476190476190477E-2</v>
      </c>
      <c r="HD10" s="207">
        <v>1.4571428571428572E-2</v>
      </c>
      <c r="HE10" s="207">
        <v>1.8238095238095237E-2</v>
      </c>
      <c r="HF10" s="207">
        <v>1.5333333333333334E-2</v>
      </c>
      <c r="HG10" s="207">
        <v>8.9047619047619049E-3</v>
      </c>
      <c r="HH10" s="207">
        <v>1.1476190476190477E-2</v>
      </c>
      <c r="HI10" s="207">
        <v>0</v>
      </c>
      <c r="HJ10" s="207">
        <v>1.4047619047619047E-2</v>
      </c>
      <c r="HK10" s="207">
        <v>8.7692307692307687E-3</v>
      </c>
      <c r="HL10" s="207">
        <v>4.8461538461538464E-3</v>
      </c>
      <c r="HM10" s="207"/>
      <c r="HN10" s="207"/>
      <c r="HO10" s="207"/>
    </row>
    <row r="11" spans="1:223" s="208" customFormat="1" ht="12.75" x14ac:dyDescent="0.2">
      <c r="A11" s="205">
        <v>6</v>
      </c>
      <c r="B11" s="206" t="s">
        <v>618</v>
      </c>
      <c r="C11" s="207">
        <v>1.4199999999999999E-2</v>
      </c>
      <c r="D11" s="207">
        <v>1.6809523809523809E-2</v>
      </c>
      <c r="E11" s="207">
        <v>1.7428571428571429E-2</v>
      </c>
      <c r="F11" s="207">
        <v>6.7142857142857134E-3</v>
      </c>
      <c r="G11" s="207">
        <v>6.7142857142857134E-3</v>
      </c>
      <c r="H11" s="207">
        <v>1.5153846153846155E-2</v>
      </c>
      <c r="I11" s="207">
        <v>5.7307692307692303E-3</v>
      </c>
      <c r="J11" s="207">
        <v>3.6923076923076922E-3</v>
      </c>
      <c r="K11" s="207">
        <v>0</v>
      </c>
      <c r="L11" s="207">
        <v>0</v>
      </c>
      <c r="M11" s="207">
        <v>6.7142857142857134E-3</v>
      </c>
      <c r="N11" s="207">
        <v>6.7142857142857134E-3</v>
      </c>
      <c r="O11" s="207">
        <v>6.7142857142857134E-3</v>
      </c>
      <c r="P11" s="207">
        <v>0</v>
      </c>
      <c r="Q11" s="207">
        <v>0</v>
      </c>
      <c r="R11" s="207">
        <v>4.8380952380952379E-2</v>
      </c>
      <c r="S11" s="207">
        <v>2.4346153846153847E-2</v>
      </c>
      <c r="T11" s="207">
        <v>0</v>
      </c>
      <c r="U11" s="207">
        <v>0</v>
      </c>
      <c r="V11" s="207">
        <v>0</v>
      </c>
      <c r="W11" s="207">
        <v>2.4799999999999999E-2</v>
      </c>
      <c r="X11" s="207">
        <v>0</v>
      </c>
      <c r="Y11" s="207">
        <v>0</v>
      </c>
      <c r="Z11" s="207">
        <v>0</v>
      </c>
      <c r="AA11" s="207">
        <v>1.5423076923076925E-2</v>
      </c>
      <c r="AB11" s="207">
        <v>3.5576923076923075E-2</v>
      </c>
      <c r="AC11" s="207">
        <v>1.053846153846154E-2</v>
      </c>
      <c r="AD11" s="207">
        <v>4.7099999999999996E-2</v>
      </c>
      <c r="AE11" s="207">
        <v>8.2692307692307683E-3</v>
      </c>
      <c r="AF11" s="207">
        <v>6.4615384615384621E-3</v>
      </c>
      <c r="AG11" s="207">
        <v>1.8238095238095237E-2</v>
      </c>
      <c r="AH11" s="207">
        <v>1.7285714285714286E-2</v>
      </c>
      <c r="AI11" s="207">
        <v>0</v>
      </c>
      <c r="AJ11" s="207">
        <v>1.1476190476190477E-2</v>
      </c>
      <c r="AK11" s="207">
        <v>1.1476190476190477E-2</v>
      </c>
      <c r="AL11" s="207">
        <v>1.1476190476190477E-2</v>
      </c>
      <c r="AM11" s="207">
        <v>1.1476190476190477E-2</v>
      </c>
      <c r="AN11" s="207">
        <v>2.5000000000000001E-2</v>
      </c>
      <c r="AO11" s="207">
        <v>0</v>
      </c>
      <c r="AP11" s="207">
        <v>1.1476190476190477E-2</v>
      </c>
      <c r="AQ11" s="207">
        <v>0</v>
      </c>
      <c r="AR11" s="207">
        <v>1.1476190476190477E-2</v>
      </c>
      <c r="AS11" s="207">
        <v>1.4545454545454547E-3</v>
      </c>
      <c r="AT11" s="207">
        <v>1.1476190476190477E-2</v>
      </c>
      <c r="AU11" s="207">
        <v>1.1476190476190477E-2</v>
      </c>
      <c r="AV11" s="207">
        <v>0</v>
      </c>
      <c r="AW11" s="207">
        <v>0</v>
      </c>
      <c r="AX11" s="207">
        <v>0</v>
      </c>
      <c r="AY11" s="207">
        <v>4.5999999999999999E-3</v>
      </c>
      <c r="AZ11" s="207">
        <v>3.8333333333333331E-3</v>
      </c>
      <c r="BA11" s="207">
        <v>1.2095238095238095E-2</v>
      </c>
      <c r="BB11" s="207">
        <v>1.2095238095238095E-2</v>
      </c>
      <c r="BC11" s="207">
        <v>1.7777777777777779E-3</v>
      </c>
      <c r="BD11" s="207">
        <v>1.4545454545454547E-3</v>
      </c>
      <c r="BE11" s="207">
        <v>9.4117647058823539E-3</v>
      </c>
      <c r="BF11" s="207">
        <v>0</v>
      </c>
      <c r="BG11" s="207">
        <v>0</v>
      </c>
      <c r="BH11" s="207">
        <v>0</v>
      </c>
      <c r="BI11" s="207">
        <v>0</v>
      </c>
      <c r="BJ11" s="207">
        <v>0</v>
      </c>
      <c r="BK11" s="207">
        <v>0</v>
      </c>
      <c r="BL11" s="207">
        <v>0</v>
      </c>
      <c r="BM11" s="207">
        <v>0</v>
      </c>
      <c r="BN11" s="207">
        <v>4.6538461538461534E-3</v>
      </c>
      <c r="BO11" s="207">
        <v>0</v>
      </c>
      <c r="BP11" s="207">
        <v>0</v>
      </c>
      <c r="BQ11" s="207">
        <v>0</v>
      </c>
      <c r="BR11" s="207">
        <v>0</v>
      </c>
      <c r="BS11" s="207">
        <v>0</v>
      </c>
      <c r="BT11" s="207">
        <v>0</v>
      </c>
      <c r="BU11" s="207">
        <v>0</v>
      </c>
      <c r="BV11" s="207">
        <v>0</v>
      </c>
      <c r="BW11" s="207">
        <v>7.3846153846153844E-3</v>
      </c>
      <c r="BX11" s="207">
        <v>0</v>
      </c>
      <c r="BY11" s="207">
        <v>0</v>
      </c>
      <c r="BZ11" s="207">
        <v>0</v>
      </c>
      <c r="CA11" s="207">
        <v>4.6538461538461534E-3</v>
      </c>
      <c r="CB11" s="207">
        <v>2.4545454545454545E-3</v>
      </c>
      <c r="CC11" s="207">
        <v>0</v>
      </c>
      <c r="CD11" s="207">
        <v>0</v>
      </c>
      <c r="CE11" s="207">
        <v>0</v>
      </c>
      <c r="CF11" s="207">
        <v>0</v>
      </c>
      <c r="CG11" s="207">
        <v>0</v>
      </c>
      <c r="CH11" s="207">
        <v>0</v>
      </c>
      <c r="CI11" s="207">
        <v>0</v>
      </c>
      <c r="CJ11" s="207">
        <v>0</v>
      </c>
      <c r="CK11" s="207">
        <v>0</v>
      </c>
      <c r="CL11" s="207">
        <v>0</v>
      </c>
      <c r="CM11" s="207">
        <v>0</v>
      </c>
      <c r="CN11" s="207">
        <v>0</v>
      </c>
      <c r="CO11" s="207">
        <v>0</v>
      </c>
      <c r="CP11" s="207">
        <v>0</v>
      </c>
      <c r="CQ11" s="207">
        <v>1.4571428571428572E-2</v>
      </c>
      <c r="CR11" s="207">
        <v>0</v>
      </c>
      <c r="CS11" s="207">
        <v>0</v>
      </c>
      <c r="CT11" s="207">
        <v>1.6095238095238096E-2</v>
      </c>
      <c r="CU11" s="207">
        <v>3.0769230769230769E-3</v>
      </c>
      <c r="CV11" s="207">
        <v>1.7777777777777779E-3</v>
      </c>
      <c r="CW11" s="207">
        <v>1.4545454545454547E-3</v>
      </c>
      <c r="CX11" s="207">
        <v>4.3846153846153844E-3</v>
      </c>
      <c r="CY11" s="207">
        <v>2.63E-2</v>
      </c>
      <c r="CZ11" s="207">
        <v>1.5333333333333334E-2</v>
      </c>
      <c r="DA11" s="207">
        <v>1.5333333333333334E-2</v>
      </c>
      <c r="DB11" s="207">
        <v>1.4545454545454547E-3</v>
      </c>
      <c r="DC11" s="207">
        <v>1.5428571428571429E-2</v>
      </c>
      <c r="DD11" s="207">
        <v>1.5428571428571429E-2</v>
      </c>
      <c r="DE11" s="207">
        <v>1.5333333333333334E-2</v>
      </c>
      <c r="DF11" s="207">
        <v>1.7777777777777779E-3</v>
      </c>
      <c r="DG11" s="207">
        <v>1.1818181818181817E-3</v>
      </c>
      <c r="DH11" s="207">
        <v>7.6538461538461543E-3</v>
      </c>
      <c r="DI11" s="207">
        <v>7.6538461538461543E-3</v>
      </c>
      <c r="DJ11" s="207">
        <v>5.7500000000000008E-3</v>
      </c>
      <c r="DK11" s="207">
        <v>5.9230769230769233E-3</v>
      </c>
      <c r="DL11" s="207">
        <v>4.0000000000000001E-3</v>
      </c>
      <c r="DM11" s="207">
        <v>3.3333333333333335E-3</v>
      </c>
      <c r="DN11" s="207">
        <v>1.4714285714285714E-2</v>
      </c>
      <c r="DO11" s="207">
        <v>1.4619047619047618E-2</v>
      </c>
      <c r="DP11" s="207">
        <v>1.4619047619047618E-2</v>
      </c>
      <c r="DQ11" s="207">
        <v>1.4095238095238095E-2</v>
      </c>
      <c r="DR11" s="207">
        <v>0</v>
      </c>
      <c r="DS11" s="207">
        <v>0</v>
      </c>
      <c r="DT11" s="207">
        <v>0</v>
      </c>
      <c r="DU11" s="207">
        <v>3.1538461538461538E-3</v>
      </c>
      <c r="DV11" s="207">
        <v>0</v>
      </c>
      <c r="DW11" s="207">
        <v>3.0952380952380953E-2</v>
      </c>
      <c r="DX11" s="207">
        <v>2.2653846153846153E-2</v>
      </c>
      <c r="DY11" s="207">
        <v>7.5769230769230774E-3</v>
      </c>
      <c r="DZ11" s="207">
        <v>0</v>
      </c>
      <c r="EA11" s="207">
        <v>0</v>
      </c>
      <c r="EB11" s="207">
        <v>0</v>
      </c>
      <c r="EC11" s="207">
        <v>0</v>
      </c>
      <c r="ED11" s="207">
        <v>0</v>
      </c>
      <c r="EE11" s="207">
        <v>0</v>
      </c>
      <c r="EF11" s="207">
        <v>9.346153846153846E-3</v>
      </c>
      <c r="EG11" s="207">
        <v>0</v>
      </c>
      <c r="EH11" s="207">
        <v>0</v>
      </c>
      <c r="EI11" s="207">
        <v>0</v>
      </c>
      <c r="EJ11" s="207">
        <v>0</v>
      </c>
      <c r="EK11" s="207">
        <v>7.7307692307692312E-3</v>
      </c>
      <c r="EL11" s="207">
        <v>0</v>
      </c>
      <c r="EM11" s="207">
        <v>0</v>
      </c>
      <c r="EN11" s="207">
        <v>0</v>
      </c>
      <c r="EO11" s="207">
        <v>0</v>
      </c>
      <c r="EP11" s="207">
        <v>0</v>
      </c>
      <c r="EQ11" s="207">
        <v>0</v>
      </c>
      <c r="ER11" s="207">
        <v>0</v>
      </c>
      <c r="ES11" s="207">
        <v>0</v>
      </c>
      <c r="ET11" s="207">
        <v>0</v>
      </c>
      <c r="EU11" s="207">
        <v>0</v>
      </c>
      <c r="EV11" s="207">
        <v>0</v>
      </c>
      <c r="EW11" s="207">
        <v>0</v>
      </c>
      <c r="EX11" s="207">
        <v>2.3333333333333334E-2</v>
      </c>
      <c r="EY11" s="207">
        <v>2.3333333333333334E-2</v>
      </c>
      <c r="EZ11" s="207">
        <v>0</v>
      </c>
      <c r="FA11" s="207">
        <v>0</v>
      </c>
      <c r="FB11" s="207">
        <v>0</v>
      </c>
      <c r="FC11" s="207">
        <v>0</v>
      </c>
      <c r="FD11" s="207">
        <v>0</v>
      </c>
      <c r="FE11" s="207">
        <v>0</v>
      </c>
      <c r="FF11" s="207">
        <v>0</v>
      </c>
      <c r="FG11" s="207">
        <v>0</v>
      </c>
      <c r="FH11" s="207">
        <v>0</v>
      </c>
      <c r="FI11" s="207">
        <v>0</v>
      </c>
      <c r="FJ11" s="207">
        <v>0</v>
      </c>
      <c r="FK11" s="207">
        <v>0</v>
      </c>
      <c r="FL11" s="207">
        <v>0</v>
      </c>
      <c r="FM11" s="207">
        <v>0</v>
      </c>
      <c r="FN11" s="207">
        <v>0</v>
      </c>
      <c r="FO11" s="207">
        <v>0</v>
      </c>
      <c r="FP11" s="207">
        <v>0</v>
      </c>
      <c r="FQ11" s="207">
        <v>0</v>
      </c>
      <c r="FR11" s="207">
        <v>0</v>
      </c>
      <c r="FS11" s="207">
        <v>0</v>
      </c>
      <c r="FT11" s="207">
        <v>0</v>
      </c>
      <c r="FU11" s="207">
        <v>0</v>
      </c>
      <c r="FV11" s="207">
        <v>0</v>
      </c>
      <c r="FW11" s="207">
        <v>0</v>
      </c>
      <c r="FX11" s="207">
        <v>0</v>
      </c>
      <c r="FY11" s="207">
        <v>0</v>
      </c>
      <c r="FZ11" s="207">
        <v>0</v>
      </c>
      <c r="GA11" s="207">
        <v>0</v>
      </c>
      <c r="GB11" s="207">
        <v>0</v>
      </c>
      <c r="GC11" s="207">
        <v>0</v>
      </c>
      <c r="GD11" s="207">
        <v>0</v>
      </c>
      <c r="GE11" s="207">
        <v>0</v>
      </c>
      <c r="GF11" s="207">
        <v>0</v>
      </c>
      <c r="GG11" s="207">
        <v>0</v>
      </c>
      <c r="GH11" s="207">
        <v>0</v>
      </c>
      <c r="GI11" s="207">
        <v>0</v>
      </c>
      <c r="GJ11" s="207">
        <v>0</v>
      </c>
      <c r="GK11" s="207">
        <v>0</v>
      </c>
      <c r="GL11" s="207">
        <v>0</v>
      </c>
      <c r="GM11" s="207">
        <v>0</v>
      </c>
      <c r="GN11" s="207">
        <v>0</v>
      </c>
      <c r="GO11" s="207">
        <v>0</v>
      </c>
      <c r="GP11" s="207">
        <v>0</v>
      </c>
      <c r="GQ11" s="207">
        <v>0</v>
      </c>
      <c r="GR11" s="207">
        <v>0</v>
      </c>
      <c r="GS11" s="207">
        <v>0</v>
      </c>
      <c r="GT11" s="207">
        <v>0</v>
      </c>
      <c r="GU11" s="207">
        <v>0</v>
      </c>
      <c r="GV11" s="207">
        <v>0</v>
      </c>
      <c r="GW11" s="207">
        <v>0</v>
      </c>
      <c r="GX11" s="207">
        <v>0</v>
      </c>
      <c r="GY11" s="207">
        <v>0</v>
      </c>
      <c r="GZ11" s="207">
        <v>0</v>
      </c>
      <c r="HA11" s="207">
        <v>1.2095238095238095E-2</v>
      </c>
      <c r="HB11" s="207">
        <v>1.2095238095238095E-2</v>
      </c>
      <c r="HC11" s="207">
        <v>1.1476190476190477E-2</v>
      </c>
      <c r="HD11" s="207">
        <v>1.4571428571428572E-2</v>
      </c>
      <c r="HE11" s="207">
        <v>1.8238095238095237E-2</v>
      </c>
      <c r="HF11" s="207">
        <v>1.5333333333333334E-2</v>
      </c>
      <c r="HG11" s="207">
        <v>7.619047619047619E-3</v>
      </c>
      <c r="HH11" s="207">
        <v>1.1476190476190477E-2</v>
      </c>
      <c r="HI11" s="207">
        <v>2.4047619047619047E-2</v>
      </c>
      <c r="HJ11" s="207">
        <v>1.4095238095238095E-2</v>
      </c>
      <c r="HK11" s="207">
        <v>0</v>
      </c>
      <c r="HL11" s="207">
        <v>0</v>
      </c>
      <c r="HM11" s="207"/>
      <c r="HN11" s="207"/>
      <c r="HO11" s="207"/>
    </row>
    <row r="12" spans="1:223" s="208" customFormat="1" ht="12.75" x14ac:dyDescent="0.2">
      <c r="A12" s="205">
        <v>7</v>
      </c>
      <c r="B12" s="206" t="s">
        <v>619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0</v>
      </c>
      <c r="AX12" s="207">
        <v>0</v>
      </c>
      <c r="AY12" s="207">
        <v>0</v>
      </c>
      <c r="AZ12" s="207">
        <v>0</v>
      </c>
      <c r="BA12" s="207">
        <v>0</v>
      </c>
      <c r="BB12" s="207">
        <v>0</v>
      </c>
      <c r="BC12" s="207">
        <v>0</v>
      </c>
      <c r="BD12" s="207">
        <v>0</v>
      </c>
      <c r="BE12" s="207">
        <v>0</v>
      </c>
      <c r="BF12" s="207">
        <v>0</v>
      </c>
      <c r="BG12" s="207">
        <v>0</v>
      </c>
      <c r="BH12" s="207">
        <v>0</v>
      </c>
      <c r="BI12" s="207">
        <v>0</v>
      </c>
      <c r="BJ12" s="207">
        <v>0</v>
      </c>
      <c r="BK12" s="207">
        <v>0</v>
      </c>
      <c r="BL12" s="207">
        <v>0</v>
      </c>
      <c r="BM12" s="207">
        <v>0</v>
      </c>
      <c r="BN12" s="207">
        <v>0</v>
      </c>
      <c r="BO12" s="207">
        <v>0</v>
      </c>
      <c r="BP12" s="207">
        <v>0</v>
      </c>
      <c r="BQ12" s="207">
        <v>0</v>
      </c>
      <c r="BR12" s="207">
        <v>0</v>
      </c>
      <c r="BS12" s="207">
        <v>0</v>
      </c>
      <c r="BT12" s="207">
        <v>0</v>
      </c>
      <c r="BU12" s="207">
        <v>0</v>
      </c>
      <c r="BV12" s="207">
        <v>0</v>
      </c>
      <c r="BW12" s="207">
        <v>0</v>
      </c>
      <c r="BX12" s="207">
        <v>0</v>
      </c>
      <c r="BY12" s="207">
        <v>0</v>
      </c>
      <c r="BZ12" s="207">
        <v>0</v>
      </c>
      <c r="CA12" s="207">
        <v>0</v>
      </c>
      <c r="CB12" s="207">
        <v>0</v>
      </c>
      <c r="CC12" s="207">
        <v>0</v>
      </c>
      <c r="CD12" s="207">
        <v>0</v>
      </c>
      <c r="CE12" s="207">
        <v>0</v>
      </c>
      <c r="CF12" s="207">
        <v>0</v>
      </c>
      <c r="CG12" s="207">
        <v>0</v>
      </c>
      <c r="CH12" s="207">
        <v>0</v>
      </c>
      <c r="CI12" s="207">
        <v>0</v>
      </c>
      <c r="CJ12" s="207">
        <v>0</v>
      </c>
      <c r="CK12" s="207">
        <v>0</v>
      </c>
      <c r="CL12" s="207">
        <v>0</v>
      </c>
      <c r="CM12" s="207">
        <v>0</v>
      </c>
      <c r="CN12" s="207">
        <v>0</v>
      </c>
      <c r="CO12" s="207">
        <v>0</v>
      </c>
      <c r="CP12" s="207">
        <v>0</v>
      </c>
      <c r="CQ12" s="207">
        <v>0</v>
      </c>
      <c r="CR12" s="207">
        <v>0</v>
      </c>
      <c r="CS12" s="207">
        <v>0</v>
      </c>
      <c r="CT12" s="207">
        <v>0</v>
      </c>
      <c r="CU12" s="207">
        <v>0</v>
      </c>
      <c r="CV12" s="207">
        <v>0</v>
      </c>
      <c r="CW12" s="207">
        <v>0</v>
      </c>
      <c r="CX12" s="207">
        <v>0</v>
      </c>
      <c r="CY12" s="207">
        <v>0</v>
      </c>
      <c r="CZ12" s="207">
        <v>0</v>
      </c>
      <c r="DA12" s="207">
        <v>0</v>
      </c>
      <c r="DB12" s="207">
        <v>0</v>
      </c>
      <c r="DC12" s="207">
        <v>0</v>
      </c>
      <c r="DD12" s="207">
        <v>0</v>
      </c>
      <c r="DE12" s="207">
        <v>0</v>
      </c>
      <c r="DF12" s="207">
        <v>0</v>
      </c>
      <c r="DG12" s="207">
        <v>0</v>
      </c>
      <c r="DH12" s="207">
        <v>0</v>
      </c>
      <c r="DI12" s="207">
        <v>0</v>
      </c>
      <c r="DJ12" s="207">
        <v>0</v>
      </c>
      <c r="DK12" s="207">
        <v>0</v>
      </c>
      <c r="DL12" s="207">
        <v>0</v>
      </c>
      <c r="DM12" s="207">
        <v>0</v>
      </c>
      <c r="DN12" s="207">
        <v>0</v>
      </c>
      <c r="DO12" s="207">
        <v>0</v>
      </c>
      <c r="DP12" s="207">
        <v>0</v>
      </c>
      <c r="DQ12" s="207">
        <v>0</v>
      </c>
      <c r="DR12" s="207">
        <v>0</v>
      </c>
      <c r="DS12" s="207">
        <v>0</v>
      </c>
      <c r="DT12" s="207">
        <v>0</v>
      </c>
      <c r="DU12" s="207">
        <v>0</v>
      </c>
      <c r="DV12" s="207">
        <v>0</v>
      </c>
      <c r="DW12" s="207">
        <v>0</v>
      </c>
      <c r="DX12" s="207">
        <v>0</v>
      </c>
      <c r="DY12" s="207">
        <v>0</v>
      </c>
      <c r="DZ12" s="207">
        <v>0</v>
      </c>
      <c r="EA12" s="207">
        <v>0</v>
      </c>
      <c r="EB12" s="207">
        <v>0</v>
      </c>
      <c r="EC12" s="207">
        <v>0</v>
      </c>
      <c r="ED12" s="207">
        <v>0</v>
      </c>
      <c r="EE12" s="207">
        <v>0</v>
      </c>
      <c r="EF12" s="207">
        <v>0</v>
      </c>
      <c r="EG12" s="207">
        <v>0</v>
      </c>
      <c r="EH12" s="207">
        <v>0</v>
      </c>
      <c r="EI12" s="207">
        <v>0</v>
      </c>
      <c r="EJ12" s="207">
        <v>0</v>
      </c>
      <c r="EK12" s="207">
        <v>0</v>
      </c>
      <c r="EL12" s="207">
        <v>0</v>
      </c>
      <c r="EM12" s="207">
        <v>0</v>
      </c>
      <c r="EN12" s="207">
        <v>0</v>
      </c>
      <c r="EO12" s="207">
        <v>0</v>
      </c>
      <c r="EP12" s="207">
        <v>0</v>
      </c>
      <c r="EQ12" s="207">
        <v>0</v>
      </c>
      <c r="ER12" s="207">
        <v>0</v>
      </c>
      <c r="ES12" s="207">
        <v>0</v>
      </c>
      <c r="ET12" s="207">
        <v>0</v>
      </c>
      <c r="EU12" s="207">
        <v>0</v>
      </c>
      <c r="EV12" s="207">
        <v>0</v>
      </c>
      <c r="EW12" s="207">
        <v>0</v>
      </c>
      <c r="EX12" s="207">
        <v>0</v>
      </c>
      <c r="EY12" s="207">
        <v>0</v>
      </c>
      <c r="EZ12" s="207">
        <v>0</v>
      </c>
      <c r="FA12" s="207">
        <v>0</v>
      </c>
      <c r="FB12" s="207">
        <v>0</v>
      </c>
      <c r="FC12" s="207">
        <v>0</v>
      </c>
      <c r="FD12" s="207">
        <v>0</v>
      </c>
      <c r="FE12" s="207">
        <v>0</v>
      </c>
      <c r="FF12" s="207">
        <v>3.3291666666666671E-2</v>
      </c>
      <c r="FG12" s="207">
        <v>0</v>
      </c>
      <c r="FH12" s="207">
        <v>0</v>
      </c>
      <c r="FI12" s="207">
        <v>0</v>
      </c>
      <c r="FJ12" s="207">
        <v>3.3291666666666671E-2</v>
      </c>
      <c r="FK12" s="207">
        <v>0</v>
      </c>
      <c r="FL12" s="207">
        <v>3.3291666666666671E-2</v>
      </c>
      <c r="FM12" s="207">
        <v>1.1125000000000001E-2</v>
      </c>
      <c r="FN12" s="207">
        <v>0</v>
      </c>
      <c r="FO12" s="207">
        <v>0</v>
      </c>
      <c r="FP12" s="207">
        <v>9.2208333333333337E-2</v>
      </c>
      <c r="FQ12" s="207">
        <v>1.3961538461538461E-2</v>
      </c>
      <c r="FR12" s="207">
        <v>0</v>
      </c>
      <c r="FS12" s="207">
        <v>6.7307692307692303E-3</v>
      </c>
      <c r="FT12" s="207">
        <v>0</v>
      </c>
      <c r="FU12" s="207">
        <v>3.3291666666666671E-2</v>
      </c>
      <c r="FV12" s="207">
        <v>0</v>
      </c>
      <c r="FW12" s="207">
        <v>0</v>
      </c>
      <c r="FX12" s="207">
        <v>0</v>
      </c>
      <c r="FY12" s="207">
        <v>3.3291666666666671E-2</v>
      </c>
      <c r="FZ12" s="207">
        <v>0</v>
      </c>
      <c r="GA12" s="207">
        <v>3.3291666666666671E-2</v>
      </c>
      <c r="GB12" s="207">
        <v>0</v>
      </c>
      <c r="GC12" s="207">
        <v>0</v>
      </c>
      <c r="GD12" s="207">
        <v>0</v>
      </c>
      <c r="GE12" s="207">
        <v>3.3291666666666671E-2</v>
      </c>
      <c r="GF12" s="207">
        <v>0</v>
      </c>
      <c r="GG12" s="207">
        <v>0</v>
      </c>
      <c r="GH12" s="207">
        <v>3.3291666666666671E-2</v>
      </c>
      <c r="GI12" s="207">
        <v>0</v>
      </c>
      <c r="GJ12" s="207">
        <v>3.3291666666666671E-2</v>
      </c>
      <c r="GK12" s="207">
        <v>1.1125000000000001E-2</v>
      </c>
      <c r="GL12" s="207">
        <v>0</v>
      </c>
      <c r="GM12" s="207">
        <v>0</v>
      </c>
      <c r="GN12" s="207">
        <v>9.2208333333333337E-2</v>
      </c>
      <c r="GO12" s="207">
        <v>3.3291666666666671E-2</v>
      </c>
      <c r="GP12" s="207">
        <v>0</v>
      </c>
      <c r="GQ12" s="207">
        <v>0</v>
      </c>
      <c r="GR12" s="207">
        <v>0</v>
      </c>
      <c r="GS12" s="207">
        <v>3.3291666666666671E-2</v>
      </c>
      <c r="GT12" s="207">
        <v>0</v>
      </c>
      <c r="GU12" s="207">
        <v>3.3291666666666671E-2</v>
      </c>
      <c r="GV12" s="207">
        <v>4.807692307692308E-3</v>
      </c>
      <c r="GW12" s="207">
        <v>0</v>
      </c>
      <c r="GX12" s="207">
        <v>0</v>
      </c>
      <c r="GY12" s="207">
        <v>0</v>
      </c>
      <c r="GZ12" s="207">
        <v>0</v>
      </c>
      <c r="HA12" s="207">
        <v>0</v>
      </c>
      <c r="HB12" s="207">
        <v>0</v>
      </c>
      <c r="HC12" s="207">
        <v>0</v>
      </c>
      <c r="HD12" s="207">
        <v>0</v>
      </c>
      <c r="HE12" s="207">
        <v>0</v>
      </c>
      <c r="HF12" s="207">
        <v>0</v>
      </c>
      <c r="HG12" s="207">
        <v>0</v>
      </c>
      <c r="HH12" s="207">
        <v>0</v>
      </c>
      <c r="HI12" s="207">
        <v>0</v>
      </c>
      <c r="HJ12" s="207">
        <v>0</v>
      </c>
      <c r="HK12" s="207">
        <v>0</v>
      </c>
      <c r="HL12" s="207">
        <v>0</v>
      </c>
      <c r="HM12" s="207"/>
      <c r="HN12" s="207"/>
      <c r="HO12" s="207"/>
    </row>
    <row r="13" spans="1:223" s="208" customFormat="1" ht="12.75" x14ac:dyDescent="0.2">
      <c r="A13" s="205">
        <v>8</v>
      </c>
      <c r="B13" s="206" t="s">
        <v>620</v>
      </c>
      <c r="C13" s="207">
        <v>1.2000000000000001E-3</v>
      </c>
      <c r="D13" s="207">
        <v>4.2857142857142855E-4</v>
      </c>
      <c r="E13" s="207">
        <v>2.380952380952381E-4</v>
      </c>
      <c r="F13" s="207">
        <v>1.9047619047619048E-4</v>
      </c>
      <c r="G13" s="207">
        <v>2.380952380952381E-4</v>
      </c>
      <c r="H13" s="207">
        <v>8.0769230769230777E-4</v>
      </c>
      <c r="I13" s="207">
        <v>8.0769230769230777E-4</v>
      </c>
      <c r="J13" s="207">
        <v>4.6153846153846153E-4</v>
      </c>
      <c r="K13" s="207">
        <v>4.6153846153846153E-4</v>
      </c>
      <c r="L13" s="207">
        <v>6.9230769230769226E-4</v>
      </c>
      <c r="M13" s="207">
        <v>2.380952380952381E-4</v>
      </c>
      <c r="N13" s="207">
        <v>2.380952380952381E-4</v>
      </c>
      <c r="O13" s="207">
        <v>2.380952380952381E-4</v>
      </c>
      <c r="P13" s="207">
        <v>5.3846153846153844E-4</v>
      </c>
      <c r="Q13" s="207">
        <v>4.6153846153846153E-4</v>
      </c>
      <c r="R13" s="207">
        <v>2.380952380952381E-4</v>
      </c>
      <c r="S13" s="207">
        <v>6.1538461538461541E-4</v>
      </c>
      <c r="T13" s="207">
        <v>4.2307692307692304E-4</v>
      </c>
      <c r="U13" s="207">
        <v>2.380952380952381E-4</v>
      </c>
      <c r="V13" s="207">
        <v>4.6153846153846153E-4</v>
      </c>
      <c r="W13" s="207">
        <v>1.2000000000000001E-3</v>
      </c>
      <c r="X13" s="207">
        <v>9.346153846153846E-3</v>
      </c>
      <c r="Y13" s="207">
        <v>8.3333333333333339E-4</v>
      </c>
      <c r="Z13" s="207">
        <v>7.5000000000000006E-3</v>
      </c>
      <c r="AA13" s="207">
        <v>4.2307692307692304E-4</v>
      </c>
      <c r="AB13" s="207">
        <v>4.2307692307692304E-4</v>
      </c>
      <c r="AC13" s="207">
        <v>4.6153846153846153E-4</v>
      </c>
      <c r="AD13" s="207">
        <v>1.2000000000000001E-3</v>
      </c>
      <c r="AE13" s="207">
        <v>4.2307692307692304E-4</v>
      </c>
      <c r="AF13" s="207">
        <v>4.6153846153846153E-4</v>
      </c>
      <c r="AG13" s="207">
        <v>4.2857142857142855E-4</v>
      </c>
      <c r="AH13" s="207">
        <v>4.2857142857142855E-4</v>
      </c>
      <c r="AI13" s="207">
        <v>4.2307692307692304E-4</v>
      </c>
      <c r="AJ13" s="207">
        <v>4.2857142857142855E-4</v>
      </c>
      <c r="AK13" s="207">
        <v>4.2857142857142855E-4</v>
      </c>
      <c r="AL13" s="207">
        <v>4.2857142857142855E-4</v>
      </c>
      <c r="AM13" s="207">
        <v>4.2857142857142855E-4</v>
      </c>
      <c r="AN13" s="207">
        <v>1.2000000000000001E-3</v>
      </c>
      <c r="AO13" s="207">
        <v>4.6153846153846153E-4</v>
      </c>
      <c r="AP13" s="207">
        <v>4.2857142857142855E-4</v>
      </c>
      <c r="AQ13" s="207">
        <v>4.2307692307692304E-4</v>
      </c>
      <c r="AR13" s="207">
        <v>4.2857142857142855E-4</v>
      </c>
      <c r="AS13" s="207">
        <v>7.2727272727272734E-4</v>
      </c>
      <c r="AT13" s="207">
        <v>4.2857142857142855E-4</v>
      </c>
      <c r="AU13" s="207">
        <v>4.2857142857142855E-4</v>
      </c>
      <c r="AV13" s="207">
        <v>4.2307692307692304E-4</v>
      </c>
      <c r="AW13" s="207">
        <v>4.2307692307692304E-4</v>
      </c>
      <c r="AX13" s="207">
        <v>4.6153846153846153E-4</v>
      </c>
      <c r="AY13" s="207">
        <v>1.0999999999999998E-3</v>
      </c>
      <c r="AZ13" s="207">
        <v>1.4166666666666668E-3</v>
      </c>
      <c r="BA13" s="207">
        <v>4.2857142857142855E-4</v>
      </c>
      <c r="BB13" s="207">
        <v>4.2857142857142855E-4</v>
      </c>
      <c r="BC13" s="207">
        <v>8.8888888888888893E-4</v>
      </c>
      <c r="BD13" s="207">
        <v>7.2727272727272734E-4</v>
      </c>
      <c r="BE13" s="207">
        <v>0</v>
      </c>
      <c r="BF13" s="207">
        <v>4.2857142857142855E-4</v>
      </c>
      <c r="BG13" s="207">
        <v>4.2857142857142855E-4</v>
      </c>
      <c r="BH13" s="207">
        <v>8.8888888888888893E-4</v>
      </c>
      <c r="BI13" s="207">
        <v>7.2727272727272734E-4</v>
      </c>
      <c r="BJ13" s="207">
        <v>4.2857142857142855E-4</v>
      </c>
      <c r="BK13" s="207">
        <v>4.2857142857142855E-4</v>
      </c>
      <c r="BL13" s="207">
        <v>8.8888888888888893E-4</v>
      </c>
      <c r="BM13" s="207">
        <v>7.2727272727272734E-4</v>
      </c>
      <c r="BN13" s="207">
        <v>4.2307692307692304E-4</v>
      </c>
      <c r="BO13" s="207">
        <v>4.2307692307692304E-4</v>
      </c>
      <c r="BP13" s="207">
        <v>4.2307692307692304E-4</v>
      </c>
      <c r="BQ13" s="207">
        <v>1E-3</v>
      </c>
      <c r="BR13" s="207">
        <v>8.3333333333333339E-4</v>
      </c>
      <c r="BS13" s="207">
        <v>5.0000000000000001E-4</v>
      </c>
      <c r="BT13" s="207">
        <v>1.0999999999999998E-3</v>
      </c>
      <c r="BU13" s="207">
        <v>9.1666666666666665E-4</v>
      </c>
      <c r="BV13" s="207">
        <v>0</v>
      </c>
      <c r="BW13" s="207">
        <v>4.6153846153846153E-4</v>
      </c>
      <c r="BX13" s="207">
        <v>4.2857142857142855E-4</v>
      </c>
      <c r="BY13" s="207">
        <v>4.6153846153846153E-4</v>
      </c>
      <c r="BZ13" s="207">
        <v>4.2307692307692304E-4</v>
      </c>
      <c r="CA13" s="207">
        <v>4.2307692307692304E-4</v>
      </c>
      <c r="CB13" s="207">
        <v>7.2727272727272734E-4</v>
      </c>
      <c r="CC13" s="207">
        <v>4.2857142857142855E-4</v>
      </c>
      <c r="CD13" s="207">
        <v>7.2727272727272734E-4</v>
      </c>
      <c r="CE13" s="207">
        <v>4.2307692307692304E-4</v>
      </c>
      <c r="CF13" s="207">
        <v>4.2307692307692304E-4</v>
      </c>
      <c r="CG13" s="207">
        <v>4.2857142857142855E-4</v>
      </c>
      <c r="CH13" s="207">
        <v>4.2857142857142855E-4</v>
      </c>
      <c r="CI13" s="207">
        <v>8.8888888888888893E-4</v>
      </c>
      <c r="CJ13" s="207">
        <v>4.2307692307692304E-4</v>
      </c>
      <c r="CK13" s="207">
        <v>4.2307692307692304E-4</v>
      </c>
      <c r="CL13" s="207">
        <v>4.6153846153846153E-4</v>
      </c>
      <c r="CM13" s="207">
        <v>4.6153846153846153E-4</v>
      </c>
      <c r="CN13" s="207">
        <v>9.1666666666666665E-4</v>
      </c>
      <c r="CO13" s="207">
        <v>4.6153846153846153E-4</v>
      </c>
      <c r="CP13" s="207">
        <v>1.0999999999999998E-3</v>
      </c>
      <c r="CQ13" s="207">
        <v>4.2857142857142855E-4</v>
      </c>
      <c r="CR13" s="207">
        <v>3.8461538461538462E-4</v>
      </c>
      <c r="CS13" s="207">
        <v>0</v>
      </c>
      <c r="CT13" s="207">
        <v>4.2857142857142855E-4</v>
      </c>
      <c r="CU13" s="207">
        <v>4.2307692307692304E-4</v>
      </c>
      <c r="CV13" s="207">
        <v>8.8888888888888893E-4</v>
      </c>
      <c r="CW13" s="207">
        <v>7.2727272727272734E-4</v>
      </c>
      <c r="CX13" s="207">
        <v>4.6153846153846153E-4</v>
      </c>
      <c r="CY13" s="207">
        <v>1.2000000000000001E-3</v>
      </c>
      <c r="CZ13" s="207">
        <v>4.2857142857142855E-4</v>
      </c>
      <c r="DA13" s="207">
        <v>4.2857142857142855E-4</v>
      </c>
      <c r="DB13" s="207">
        <v>7.2727272727272734E-4</v>
      </c>
      <c r="DC13" s="207">
        <v>4.2857142857142855E-4</v>
      </c>
      <c r="DD13" s="207">
        <v>4.2857142857142855E-4</v>
      </c>
      <c r="DE13" s="207">
        <v>4.2857142857142855E-4</v>
      </c>
      <c r="DF13" s="207">
        <v>8.8888888888888893E-4</v>
      </c>
      <c r="DG13" s="207">
        <v>7.2727272727272734E-4</v>
      </c>
      <c r="DH13" s="207">
        <v>4.2307692307692304E-4</v>
      </c>
      <c r="DI13" s="207">
        <v>4.2307692307692304E-4</v>
      </c>
      <c r="DJ13" s="207">
        <v>8.3333333333333339E-4</v>
      </c>
      <c r="DK13" s="207">
        <v>4.6153846153846153E-4</v>
      </c>
      <c r="DL13" s="207">
        <v>1.0999999999999998E-3</v>
      </c>
      <c r="DM13" s="207">
        <v>1.4166666666666668E-3</v>
      </c>
      <c r="DN13" s="207">
        <v>4.2857142857142855E-4</v>
      </c>
      <c r="DO13" s="207">
        <v>4.2857142857142855E-4</v>
      </c>
      <c r="DP13" s="207">
        <v>4.2857142857142855E-4</v>
      </c>
      <c r="DQ13" s="207">
        <v>4.2857142857142855E-4</v>
      </c>
      <c r="DR13" s="207">
        <v>4.2307692307692304E-4</v>
      </c>
      <c r="DS13" s="207">
        <v>4.6153846153846153E-4</v>
      </c>
      <c r="DT13" s="207">
        <v>5.3846153846153844E-4</v>
      </c>
      <c r="DU13" s="207">
        <v>4.2307692307692304E-4</v>
      </c>
      <c r="DV13" s="207">
        <v>4.2307692307692304E-4</v>
      </c>
      <c r="DW13" s="207">
        <v>4.2857142857142855E-4</v>
      </c>
      <c r="DX13" s="207">
        <v>4.2307692307692304E-4</v>
      </c>
      <c r="DY13" s="207">
        <v>4.6153846153846153E-4</v>
      </c>
      <c r="DZ13" s="207">
        <v>4.2307692307692304E-4</v>
      </c>
      <c r="EA13" s="207">
        <v>4.2307692307692304E-4</v>
      </c>
      <c r="EB13" s="207">
        <v>4.2857142857142855E-4</v>
      </c>
      <c r="EC13" s="207">
        <v>2.4230769230769232E-3</v>
      </c>
      <c r="ED13" s="207">
        <v>4.2307692307692304E-4</v>
      </c>
      <c r="EE13" s="207">
        <v>4.2307692307692304E-4</v>
      </c>
      <c r="EF13" s="207">
        <v>5.3846153846153844E-4</v>
      </c>
      <c r="EG13" s="207">
        <v>4.6153846153846153E-4</v>
      </c>
      <c r="EH13" s="207">
        <v>5.3846153846153844E-4</v>
      </c>
      <c r="EI13" s="207">
        <v>1E-3</v>
      </c>
      <c r="EJ13" s="207">
        <v>0</v>
      </c>
      <c r="EK13" s="207">
        <v>1.1846153846153847E-2</v>
      </c>
      <c r="EL13" s="207">
        <v>4.2307692307692304E-4</v>
      </c>
      <c r="EM13" s="207">
        <v>1.0909090909090908E-2</v>
      </c>
      <c r="EN13" s="207">
        <v>3.2307692307692311E-3</v>
      </c>
      <c r="EO13" s="207">
        <v>3.8181818181818182E-3</v>
      </c>
      <c r="EP13" s="207">
        <v>3.2307692307692311E-3</v>
      </c>
      <c r="EQ13" s="207">
        <v>3.8181818181818182E-3</v>
      </c>
      <c r="ER13" s="207">
        <v>8.9999999999999993E-3</v>
      </c>
      <c r="ES13" s="207">
        <v>7.0000000000000001E-3</v>
      </c>
      <c r="ET13" s="207">
        <v>1.8076923076923077E-3</v>
      </c>
      <c r="EU13" s="207">
        <v>0</v>
      </c>
      <c r="EV13" s="207">
        <v>0</v>
      </c>
      <c r="EW13" s="207">
        <v>0</v>
      </c>
      <c r="EX13" s="207">
        <v>4.2857142857142855E-4</v>
      </c>
      <c r="EY13" s="207">
        <v>4.2857142857142855E-4</v>
      </c>
      <c r="EZ13" s="207">
        <v>1.4615384615384616E-3</v>
      </c>
      <c r="FA13" s="207">
        <v>1.7272727272727272E-3</v>
      </c>
      <c r="FB13" s="207">
        <v>1.4615384615384616E-3</v>
      </c>
      <c r="FC13" s="207">
        <v>2.5384615384615385E-3</v>
      </c>
      <c r="FD13" s="207">
        <v>2.5384615384615385E-3</v>
      </c>
      <c r="FE13" s="207">
        <v>1.2916666666666667E-3</v>
      </c>
      <c r="FF13" s="207">
        <v>1.2916666666666667E-3</v>
      </c>
      <c r="FG13" s="207">
        <v>1.2916666666666667E-3</v>
      </c>
      <c r="FH13" s="207">
        <v>1.2916666666666667E-3</v>
      </c>
      <c r="FI13" s="207">
        <v>1.2916666666666667E-3</v>
      </c>
      <c r="FJ13" s="207">
        <v>1.2916666666666667E-3</v>
      </c>
      <c r="FK13" s="207">
        <v>1.2916666666666667E-3</v>
      </c>
      <c r="FL13" s="207">
        <v>1.2916666666666667E-3</v>
      </c>
      <c r="FM13" s="207">
        <v>1.2916666666666667E-3</v>
      </c>
      <c r="FN13" s="207">
        <v>1.2916666666666667E-3</v>
      </c>
      <c r="FO13" s="207">
        <v>1.2916666666666667E-3</v>
      </c>
      <c r="FP13" s="207">
        <v>1.2916666666666667E-3</v>
      </c>
      <c r="FQ13" s="207">
        <v>1.1923076923076924E-3</v>
      </c>
      <c r="FR13" s="207">
        <v>1.3461538461538463E-3</v>
      </c>
      <c r="FS13" s="207">
        <v>1.3461538461538463E-3</v>
      </c>
      <c r="FT13" s="207">
        <v>1.2916666666666667E-3</v>
      </c>
      <c r="FU13" s="207">
        <v>1.2916666666666667E-3</v>
      </c>
      <c r="FV13" s="207">
        <v>1.2916666666666667E-3</v>
      </c>
      <c r="FW13" s="207">
        <v>1.2916666666666667E-3</v>
      </c>
      <c r="FX13" s="207">
        <v>1.2916666666666667E-3</v>
      </c>
      <c r="FY13" s="207">
        <v>1.2916666666666667E-3</v>
      </c>
      <c r="FZ13" s="207">
        <v>1.2916666666666667E-3</v>
      </c>
      <c r="GA13" s="207">
        <v>1.2916666666666667E-3</v>
      </c>
      <c r="GB13" s="207">
        <v>1.3461538461538463E-3</v>
      </c>
      <c r="GC13" s="207">
        <v>0</v>
      </c>
      <c r="GD13" s="207">
        <v>0</v>
      </c>
      <c r="GE13" s="207">
        <v>0</v>
      </c>
      <c r="GF13" s="207">
        <v>0</v>
      </c>
      <c r="GG13" s="207">
        <v>0</v>
      </c>
      <c r="GH13" s="207">
        <v>0</v>
      </c>
      <c r="GI13" s="207">
        <v>0</v>
      </c>
      <c r="GJ13" s="207">
        <v>0</v>
      </c>
      <c r="GK13" s="207">
        <v>0</v>
      </c>
      <c r="GL13" s="207">
        <v>0</v>
      </c>
      <c r="GM13" s="207">
        <v>0</v>
      </c>
      <c r="GN13" s="207">
        <v>0</v>
      </c>
      <c r="GO13" s="207">
        <v>0</v>
      </c>
      <c r="GP13" s="207">
        <v>0</v>
      </c>
      <c r="GQ13" s="207">
        <v>0</v>
      </c>
      <c r="GR13" s="207">
        <v>0</v>
      </c>
      <c r="GS13" s="207">
        <v>0</v>
      </c>
      <c r="GT13" s="207">
        <v>0</v>
      </c>
      <c r="GU13" s="207">
        <v>0</v>
      </c>
      <c r="GV13" s="207">
        <v>1.423076923076923E-3</v>
      </c>
      <c r="GW13" s="207">
        <v>8.0769230769230777E-4</v>
      </c>
      <c r="GX13" s="207">
        <v>4.2307692307692304E-4</v>
      </c>
      <c r="GY13" s="207">
        <v>4.2307692307692304E-4</v>
      </c>
      <c r="GZ13" s="207">
        <v>1.0999999999999998E-3</v>
      </c>
      <c r="HA13" s="207">
        <v>4.2857142857142855E-4</v>
      </c>
      <c r="HB13" s="207">
        <v>4.2857142857142855E-4</v>
      </c>
      <c r="HC13" s="207">
        <v>4.2857142857142855E-4</v>
      </c>
      <c r="HD13" s="207">
        <v>4.2857142857142855E-4</v>
      </c>
      <c r="HE13" s="207">
        <v>4.2857142857142855E-4</v>
      </c>
      <c r="HF13" s="207">
        <v>4.2857142857142855E-4</v>
      </c>
      <c r="HG13" s="207">
        <v>4.2857142857142855E-4</v>
      </c>
      <c r="HH13" s="207">
        <v>4.2857142857142855E-4</v>
      </c>
      <c r="HI13" s="207">
        <v>4.2857142857142855E-4</v>
      </c>
      <c r="HJ13" s="207">
        <v>4.2857142857142855E-4</v>
      </c>
      <c r="HK13" s="207">
        <v>4.6153846153846153E-4</v>
      </c>
      <c r="HL13" s="207">
        <v>4.6153846153846153E-4</v>
      </c>
      <c r="HM13" s="207"/>
      <c r="HN13" s="207"/>
      <c r="HO13" s="207"/>
    </row>
    <row r="14" spans="1:223" s="208" customFormat="1" ht="12.75" x14ac:dyDescent="0.2">
      <c r="A14" s="205">
        <v>9</v>
      </c>
      <c r="B14" s="206" t="s">
        <v>621</v>
      </c>
      <c r="C14" s="207">
        <v>4.8777777777777778E-3</v>
      </c>
      <c r="D14" s="207">
        <v>3.1519274376417233E-3</v>
      </c>
      <c r="E14" s="207">
        <v>3.1519274376417233E-3</v>
      </c>
      <c r="F14" s="207">
        <v>3.1519274376417233E-3</v>
      </c>
      <c r="G14" s="207">
        <v>3.1519274376417233E-3</v>
      </c>
      <c r="H14" s="207">
        <v>2.6770833333333334E-3</v>
      </c>
      <c r="I14" s="207">
        <v>2.6770833333333334E-3</v>
      </c>
      <c r="J14" s="207">
        <v>3.3856837606837608E-3</v>
      </c>
      <c r="K14" s="207">
        <v>3.3856837606837608E-3</v>
      </c>
      <c r="L14" s="207">
        <v>2.6770833333333334E-3</v>
      </c>
      <c r="M14" s="207">
        <v>3.1519274376417233E-3</v>
      </c>
      <c r="N14" s="207">
        <v>3.1519274376417233E-3</v>
      </c>
      <c r="O14" s="207">
        <v>3.1519274376417233E-3</v>
      </c>
      <c r="P14" s="207">
        <v>2.6770833333333334E-3</v>
      </c>
      <c r="Q14" s="207">
        <v>3.3856837606837608E-3</v>
      </c>
      <c r="R14" s="207">
        <v>3.1519274376417233E-3</v>
      </c>
      <c r="S14" s="207">
        <v>2.6770833333333334E-3</v>
      </c>
      <c r="T14" s="207">
        <v>2.6770833333333334E-3</v>
      </c>
      <c r="U14" s="207">
        <v>3.1519274376417233E-3</v>
      </c>
      <c r="V14" s="207">
        <v>3.3856837606837608E-3</v>
      </c>
      <c r="W14" s="207">
        <v>4.7388888888888888E-3</v>
      </c>
      <c r="X14" s="207">
        <v>2.6770833333333334E-3</v>
      </c>
      <c r="Y14" s="207">
        <v>5.1406250000000002E-3</v>
      </c>
      <c r="Z14" s="207">
        <v>2.6770833333333334E-3</v>
      </c>
      <c r="AA14" s="207">
        <v>2.6770833333333334E-3</v>
      </c>
      <c r="AB14" s="207">
        <v>2.6770833333333334E-3</v>
      </c>
      <c r="AC14" s="207">
        <v>3.3856837606837608E-3</v>
      </c>
      <c r="AD14" s="207">
        <v>4.8777777777777778E-3</v>
      </c>
      <c r="AE14" s="207">
        <v>2.6770833333333334E-3</v>
      </c>
      <c r="AF14" s="207">
        <v>3.3856837606837608E-3</v>
      </c>
      <c r="AG14" s="207">
        <v>3.0385487528344669E-3</v>
      </c>
      <c r="AH14" s="207">
        <v>3.1519274376417233E-3</v>
      </c>
      <c r="AI14" s="207">
        <v>2.6770833333333334E-3</v>
      </c>
      <c r="AJ14" s="207">
        <v>3.0385487528344669E-3</v>
      </c>
      <c r="AK14" s="207">
        <v>3.0385487528344669E-3</v>
      </c>
      <c r="AL14" s="207">
        <v>3.0385487528344669E-3</v>
      </c>
      <c r="AM14" s="207">
        <v>3.0385487528344669E-3</v>
      </c>
      <c r="AN14" s="207">
        <v>4.7388888888888888E-3</v>
      </c>
      <c r="AO14" s="207">
        <v>3.2788461538461539E-3</v>
      </c>
      <c r="AP14" s="207">
        <v>3.0385487528344669E-3</v>
      </c>
      <c r="AQ14" s="207">
        <v>2.6770833333333334E-3</v>
      </c>
      <c r="AR14" s="207">
        <v>3.0385487528344669E-3</v>
      </c>
      <c r="AS14" s="207">
        <v>6.3939393939393945E-3</v>
      </c>
      <c r="AT14" s="207">
        <v>3.0385487528344669E-3</v>
      </c>
      <c r="AU14" s="207">
        <v>3.0385487528344669E-3</v>
      </c>
      <c r="AV14" s="207">
        <v>2.6770833333333334E-3</v>
      </c>
      <c r="AW14" s="207">
        <v>2.6770833333333334E-3</v>
      </c>
      <c r="AX14" s="207">
        <v>3.3856837606837608E-3</v>
      </c>
      <c r="AY14" s="207">
        <v>9.474999999999999E-3</v>
      </c>
      <c r="AZ14" s="207">
        <v>7.4895833333333333E-3</v>
      </c>
      <c r="BA14" s="207">
        <v>3.1519274376417233E-3</v>
      </c>
      <c r="BB14" s="207">
        <v>3.1519274376417233E-3</v>
      </c>
      <c r="BC14" s="207">
        <v>8.129629629629629E-3</v>
      </c>
      <c r="BD14" s="207">
        <v>6.3939393939393945E-3</v>
      </c>
      <c r="BE14" s="207">
        <v>2.4833333333333335E-3</v>
      </c>
      <c r="BF14" s="207">
        <v>3.1519274376417233E-3</v>
      </c>
      <c r="BG14" s="207">
        <v>3.1519274376417233E-3</v>
      </c>
      <c r="BH14" s="207">
        <v>8.129629629629629E-3</v>
      </c>
      <c r="BI14" s="207">
        <v>6.3939393939393945E-3</v>
      </c>
      <c r="BJ14" s="207">
        <v>3.1519274376417233E-3</v>
      </c>
      <c r="BK14" s="207">
        <v>3.1519274376417233E-3</v>
      </c>
      <c r="BL14" s="207">
        <v>8.129629629629629E-3</v>
      </c>
      <c r="BM14" s="207">
        <v>6.3939393939393945E-3</v>
      </c>
      <c r="BN14" s="207">
        <v>2.6770833333333334E-3</v>
      </c>
      <c r="BO14" s="207">
        <v>2.6770833333333334E-3</v>
      </c>
      <c r="BP14" s="207">
        <v>2.6770833333333334E-3</v>
      </c>
      <c r="BQ14" s="207">
        <v>6.3374999999999994E-3</v>
      </c>
      <c r="BR14" s="207">
        <v>5.1406250000000002E-3</v>
      </c>
      <c r="BS14" s="207">
        <v>3.3856837606837608E-3</v>
      </c>
      <c r="BT14" s="207">
        <v>9.474999999999999E-3</v>
      </c>
      <c r="BU14" s="207">
        <v>7.4895833333333333E-3</v>
      </c>
      <c r="BV14" s="207">
        <v>2.4833333333333335E-3</v>
      </c>
      <c r="BW14" s="207">
        <v>3.3856837606837608E-3</v>
      </c>
      <c r="BX14" s="207">
        <v>3.0385487528344669E-3</v>
      </c>
      <c r="BY14" s="207">
        <v>3.3856837606837608E-3</v>
      </c>
      <c r="BZ14" s="207">
        <v>2.6770833333333334E-3</v>
      </c>
      <c r="CA14" s="207">
        <v>2.6770833333333334E-3</v>
      </c>
      <c r="CB14" s="207">
        <v>6.3939393939393945E-3</v>
      </c>
      <c r="CC14" s="207">
        <v>3.1519274376417233E-3</v>
      </c>
      <c r="CD14" s="207">
        <v>6.3939393939393945E-3</v>
      </c>
      <c r="CE14" s="207">
        <v>2.6770833333333334E-3</v>
      </c>
      <c r="CF14" s="207">
        <v>2.6770833333333334E-3</v>
      </c>
      <c r="CG14" s="207">
        <v>3.1519274376417233E-3</v>
      </c>
      <c r="CH14" s="207">
        <v>3.1519274376417233E-3</v>
      </c>
      <c r="CI14" s="207">
        <v>8.129629629629629E-3</v>
      </c>
      <c r="CJ14" s="207">
        <v>2.6770833333333334E-3</v>
      </c>
      <c r="CK14" s="207">
        <v>2.6770833333333334E-3</v>
      </c>
      <c r="CL14" s="207">
        <v>3.3856837606837608E-3</v>
      </c>
      <c r="CM14" s="207">
        <v>3.3856837606837608E-3</v>
      </c>
      <c r="CN14" s="207">
        <v>7.4895833333333333E-3</v>
      </c>
      <c r="CO14" s="207">
        <v>3.3856837606837608E-3</v>
      </c>
      <c r="CP14" s="207">
        <v>9.474999999999999E-3</v>
      </c>
      <c r="CQ14" s="207">
        <v>3.1519274376417233E-3</v>
      </c>
      <c r="CR14" s="207">
        <v>2.6770833333333334E-3</v>
      </c>
      <c r="CS14" s="207">
        <v>2.4833333333333335E-3</v>
      </c>
      <c r="CT14" s="207">
        <v>3.1519274376417233E-3</v>
      </c>
      <c r="CU14" s="207">
        <v>2.6770833333333334E-3</v>
      </c>
      <c r="CV14" s="207">
        <v>8.129629629629629E-3</v>
      </c>
      <c r="CW14" s="207">
        <v>6.3939393939393945E-3</v>
      </c>
      <c r="CX14" s="207">
        <v>3.3856837606837608E-3</v>
      </c>
      <c r="CY14" s="207">
        <v>4.8777777777777778E-3</v>
      </c>
      <c r="CZ14" s="207">
        <v>3.1519274376417233E-3</v>
      </c>
      <c r="DA14" s="207">
        <v>3.1519274376417233E-3</v>
      </c>
      <c r="DB14" s="207">
        <v>6.3939393939393945E-3</v>
      </c>
      <c r="DC14" s="207">
        <v>3.1519274376417233E-3</v>
      </c>
      <c r="DD14" s="207">
        <v>3.1519274376417233E-3</v>
      </c>
      <c r="DE14" s="207">
        <v>3.1519274376417233E-3</v>
      </c>
      <c r="DF14" s="207">
        <v>8.129629629629629E-3</v>
      </c>
      <c r="DG14" s="207">
        <v>6.3939393939393945E-3</v>
      </c>
      <c r="DH14" s="207">
        <v>2.6770833333333334E-3</v>
      </c>
      <c r="DI14" s="207">
        <v>2.6770833333333334E-3</v>
      </c>
      <c r="DJ14" s="207">
        <v>5.1406250000000002E-3</v>
      </c>
      <c r="DK14" s="207">
        <v>3.3856837606837608E-3</v>
      </c>
      <c r="DL14" s="207">
        <v>9.474999999999999E-3</v>
      </c>
      <c r="DM14" s="207">
        <v>7.4895833333333333E-3</v>
      </c>
      <c r="DN14" s="207">
        <v>3.1519274376417233E-3</v>
      </c>
      <c r="DO14" s="207">
        <v>3.1519274376417233E-3</v>
      </c>
      <c r="DP14" s="207">
        <v>3.1519274376417233E-3</v>
      </c>
      <c r="DQ14" s="207">
        <v>3.1519274376417233E-3</v>
      </c>
      <c r="DR14" s="207">
        <v>2.6770833333333334E-3</v>
      </c>
      <c r="DS14" s="207">
        <v>3.2788461538461539E-3</v>
      </c>
      <c r="DT14" s="207">
        <v>2.6770833333333334E-3</v>
      </c>
      <c r="DU14" s="207">
        <v>2.6770833333333334E-3</v>
      </c>
      <c r="DV14" s="207">
        <v>2.6770833333333334E-3</v>
      </c>
      <c r="DW14" s="207">
        <v>3.1519274376417233E-3</v>
      </c>
      <c r="DX14" s="207">
        <v>2.6770833333333334E-3</v>
      </c>
      <c r="DY14" s="207">
        <v>3.2788461538461539E-3</v>
      </c>
      <c r="DZ14" s="207">
        <v>2.6770833333333334E-3</v>
      </c>
      <c r="EA14" s="207">
        <v>2.6770833333333334E-3</v>
      </c>
      <c r="EB14" s="207">
        <v>3.1519274376417233E-3</v>
      </c>
      <c r="EC14" s="207">
        <v>2.6770833333333334E-3</v>
      </c>
      <c r="ED14" s="207">
        <v>2.6770833333333334E-3</v>
      </c>
      <c r="EE14" s="207">
        <v>2.6770833333333334E-3</v>
      </c>
      <c r="EF14" s="207">
        <v>2.6770833333333334E-3</v>
      </c>
      <c r="EG14" s="207">
        <v>3.3856837606837608E-3</v>
      </c>
      <c r="EH14" s="207">
        <v>2.6770833333333334E-3</v>
      </c>
      <c r="EI14" s="207">
        <v>6.3374999999999994E-3</v>
      </c>
      <c r="EJ14" s="207">
        <v>2.4833333333333335E-3</v>
      </c>
      <c r="EK14" s="207">
        <v>2.6770833333333334E-3</v>
      </c>
      <c r="EL14" s="207">
        <v>2.6770833333333334E-3</v>
      </c>
      <c r="EM14" s="207">
        <v>4.5454545454545449E-2</v>
      </c>
      <c r="EN14" s="207">
        <v>2.8918269230769232E-3</v>
      </c>
      <c r="EO14" s="207">
        <v>2.748511904761905E-2</v>
      </c>
      <c r="EP14" s="207">
        <v>2.8918269230769232E-3</v>
      </c>
      <c r="EQ14" s="207">
        <v>2.748511904761905E-2</v>
      </c>
      <c r="ER14" s="207">
        <v>6.5499999999999994E-3</v>
      </c>
      <c r="ES14" s="207">
        <v>5.3541666666666668E-3</v>
      </c>
      <c r="ET14" s="207">
        <v>2.8918269230769232E-3</v>
      </c>
      <c r="EU14" s="207">
        <v>3.0249999999999999E-3</v>
      </c>
      <c r="EV14" s="207">
        <v>8.3750000000000005E-3</v>
      </c>
      <c r="EW14" s="207">
        <v>2.9814903846153849E-2</v>
      </c>
      <c r="EX14" s="207">
        <v>3.1519274376417233E-3</v>
      </c>
      <c r="EY14" s="207">
        <v>3.1519274376417233E-3</v>
      </c>
      <c r="EZ14" s="207">
        <v>2.8918269230769232E-3</v>
      </c>
      <c r="FA14" s="207">
        <v>2.748511904761905E-2</v>
      </c>
      <c r="FB14" s="207">
        <v>2.8918269230769232E-3</v>
      </c>
      <c r="FC14" s="207">
        <v>2.8918269230769232E-3</v>
      </c>
      <c r="FD14" s="207">
        <v>2.8918269230769232E-3</v>
      </c>
      <c r="FE14" s="207">
        <v>2.5117187500000001E-3</v>
      </c>
      <c r="FF14" s="207">
        <v>2.5117187500000001E-3</v>
      </c>
      <c r="FG14" s="207">
        <v>2.5117187500000001E-3</v>
      </c>
      <c r="FH14" s="207">
        <v>2.5117187500000001E-3</v>
      </c>
      <c r="FI14" s="207">
        <v>2.5117187500000001E-3</v>
      </c>
      <c r="FJ14" s="207">
        <v>2.5117187500000001E-3</v>
      </c>
      <c r="FK14" s="207">
        <v>2.5117187500000001E-3</v>
      </c>
      <c r="FL14" s="207">
        <v>2.5117187500000001E-3</v>
      </c>
      <c r="FM14" s="207">
        <v>2.5117187500000001E-3</v>
      </c>
      <c r="FN14" s="207">
        <v>2.5117187500000001E-3</v>
      </c>
      <c r="FO14" s="207">
        <v>2.5117187500000001E-3</v>
      </c>
      <c r="FP14" s="207">
        <v>2.5117187500000001E-3</v>
      </c>
      <c r="FQ14" s="207">
        <v>2.3918269230769232E-3</v>
      </c>
      <c r="FR14" s="207">
        <v>2.3918269230769232E-3</v>
      </c>
      <c r="FS14" s="207">
        <v>2.3918269230769232E-3</v>
      </c>
      <c r="FT14" s="207">
        <v>2.5117187500000001E-3</v>
      </c>
      <c r="FU14" s="207">
        <v>2.5117187500000001E-3</v>
      </c>
      <c r="FV14" s="207">
        <v>2.5117187500000001E-3</v>
      </c>
      <c r="FW14" s="207">
        <v>2.5117187500000001E-3</v>
      </c>
      <c r="FX14" s="207">
        <v>2.5117187500000001E-3</v>
      </c>
      <c r="FY14" s="207">
        <v>2.5117187500000001E-3</v>
      </c>
      <c r="FZ14" s="207">
        <v>2.5117187500000001E-3</v>
      </c>
      <c r="GA14" s="207">
        <v>2.5117187500000001E-3</v>
      </c>
      <c r="GB14" s="207">
        <v>2.3918269230769232E-3</v>
      </c>
      <c r="GC14" s="207">
        <v>0</v>
      </c>
      <c r="GD14" s="207">
        <v>0</v>
      </c>
      <c r="GE14" s="207">
        <v>0</v>
      </c>
      <c r="GF14" s="207">
        <v>0</v>
      </c>
      <c r="GG14" s="207">
        <v>0</v>
      </c>
      <c r="GH14" s="207">
        <v>0</v>
      </c>
      <c r="GI14" s="207">
        <v>0</v>
      </c>
      <c r="GJ14" s="207">
        <v>0</v>
      </c>
      <c r="GK14" s="207">
        <v>0</v>
      </c>
      <c r="GL14" s="207">
        <v>0</v>
      </c>
      <c r="GM14" s="207">
        <v>0</v>
      </c>
      <c r="GN14" s="207">
        <v>0</v>
      </c>
      <c r="GO14" s="207">
        <v>0</v>
      </c>
      <c r="GP14" s="207">
        <v>0</v>
      </c>
      <c r="GQ14" s="207">
        <v>0</v>
      </c>
      <c r="GR14" s="207">
        <v>0</v>
      </c>
      <c r="GS14" s="207">
        <v>0</v>
      </c>
      <c r="GT14" s="207">
        <v>0</v>
      </c>
      <c r="GU14" s="207">
        <v>0</v>
      </c>
      <c r="GV14" s="207">
        <v>2.3918269230769232E-3</v>
      </c>
      <c r="GW14" s="207">
        <v>2.6770833333333334E-3</v>
      </c>
      <c r="GX14" s="207">
        <v>2.6770833333333334E-3</v>
      </c>
      <c r="GY14" s="207">
        <v>2.6770833333333334E-3</v>
      </c>
      <c r="GZ14" s="207">
        <v>9.474999999999999E-3</v>
      </c>
      <c r="HA14" s="207">
        <v>3.1519274376417233E-3</v>
      </c>
      <c r="HB14" s="207">
        <v>3.1519274376417233E-3</v>
      </c>
      <c r="HC14" s="207">
        <v>3.0385487528344669E-3</v>
      </c>
      <c r="HD14" s="207">
        <v>3.1519274376417233E-3</v>
      </c>
      <c r="HE14" s="207">
        <v>3.0385487528344669E-3</v>
      </c>
      <c r="HF14" s="207">
        <v>3.1519274376417233E-3</v>
      </c>
      <c r="HG14" s="207">
        <v>3.1519274376417233E-3</v>
      </c>
      <c r="HH14" s="207">
        <v>3.0385487528344669E-3</v>
      </c>
      <c r="HI14" s="207">
        <v>3.0385487528344669E-3</v>
      </c>
      <c r="HJ14" s="207">
        <v>3.1519274376417233E-3</v>
      </c>
      <c r="HK14" s="207">
        <v>3.3856837606837608E-3</v>
      </c>
      <c r="HL14" s="207">
        <v>3.3856837606837608E-3</v>
      </c>
      <c r="HM14" s="207"/>
      <c r="HN14" s="207"/>
      <c r="HO14" s="207"/>
    </row>
    <row r="15" spans="1:223" s="208" customFormat="1" ht="12.75" x14ac:dyDescent="0.2">
      <c r="A15" s="205">
        <v>11</v>
      </c>
      <c r="B15" s="206" t="s">
        <v>636</v>
      </c>
      <c r="C15" s="207">
        <v>1.8727272727272729E-3</v>
      </c>
      <c r="D15" s="207">
        <v>1.1414038342609772E-3</v>
      </c>
      <c r="E15" s="207">
        <v>1.3355555555555555E-3</v>
      </c>
      <c r="F15" s="207">
        <v>8.9383632240775095E-4</v>
      </c>
      <c r="G15" s="207">
        <v>8.9383632240775095E-4</v>
      </c>
      <c r="H15" s="207">
        <v>9.456220862470861E-4</v>
      </c>
      <c r="I15" s="207">
        <v>7.0809659090909083E-4</v>
      </c>
      <c r="J15" s="207">
        <v>4.2453379953379951E-4</v>
      </c>
      <c r="K15" s="207">
        <v>3.97047397047397E-4</v>
      </c>
      <c r="L15" s="207">
        <v>8.4994172494172481E-4</v>
      </c>
      <c r="M15" s="207">
        <v>8.9383632240775095E-4</v>
      </c>
      <c r="N15" s="207">
        <v>8.9383632240775095E-4</v>
      </c>
      <c r="O15" s="207">
        <v>8.9383632240775095E-4</v>
      </c>
      <c r="P15" s="207">
        <v>4.8863636363636362E-4</v>
      </c>
      <c r="Q15" s="207">
        <v>3.97047397047397E-4</v>
      </c>
      <c r="R15" s="207">
        <v>3.0586477015048441E-3</v>
      </c>
      <c r="S15" s="207">
        <v>1.2151988636363634E-3</v>
      </c>
      <c r="T15" s="207">
        <v>5.2272727272727269E-4</v>
      </c>
      <c r="U15" s="207">
        <v>8.6827458256029681E-4</v>
      </c>
      <c r="V15" s="207">
        <v>4.4055944055944058E-4</v>
      </c>
      <c r="W15" s="207">
        <v>1.9727272727272727E-3</v>
      </c>
      <c r="X15" s="207">
        <v>0</v>
      </c>
      <c r="Y15" s="207">
        <v>0</v>
      </c>
      <c r="Z15" s="207">
        <v>0</v>
      </c>
      <c r="AA15" s="207">
        <v>6.1363636363636362E-4</v>
      </c>
      <c r="AB15" s="207">
        <v>1.4147727272727272E-3</v>
      </c>
      <c r="AC15" s="207">
        <v>4.1880341880341879E-4</v>
      </c>
      <c r="AD15" s="207">
        <v>1.8727272727272729E-3</v>
      </c>
      <c r="AE15" s="207">
        <v>6.5909090909090908E-4</v>
      </c>
      <c r="AF15" s="207">
        <v>5.1282051282051282E-4</v>
      </c>
      <c r="AG15" s="207">
        <v>1.4495980210265924E-3</v>
      </c>
      <c r="AH15" s="207">
        <v>1.3766233766233766E-3</v>
      </c>
      <c r="AI15" s="207">
        <v>4.3750000000000001E-4</v>
      </c>
      <c r="AJ15" s="207">
        <v>9.1115233972376814E-4</v>
      </c>
      <c r="AK15" s="207">
        <v>9.1115233972376814E-4</v>
      </c>
      <c r="AL15" s="207">
        <v>9.1115233972376814E-4</v>
      </c>
      <c r="AM15" s="207">
        <v>9.1115233972376814E-4</v>
      </c>
      <c r="AN15" s="207">
        <v>1.9909090909090909E-3</v>
      </c>
      <c r="AO15" s="207">
        <v>4.0248640248640246E-4</v>
      </c>
      <c r="AP15" s="207">
        <v>9.1115233972376814E-4</v>
      </c>
      <c r="AQ15" s="207">
        <v>4.3750000000000001E-4</v>
      </c>
      <c r="AR15" s="207">
        <v>9.1115233972376814E-4</v>
      </c>
      <c r="AS15" s="207">
        <v>1.9696969696969695E-4</v>
      </c>
      <c r="AT15" s="207">
        <v>9.1115233972376814E-4</v>
      </c>
      <c r="AU15" s="207">
        <v>9.1115233972376814E-4</v>
      </c>
      <c r="AV15" s="207">
        <v>0</v>
      </c>
      <c r="AW15" s="207">
        <v>0</v>
      </c>
      <c r="AX15" s="207">
        <v>3.97047397047397E-4</v>
      </c>
      <c r="AY15" s="207">
        <v>2.5000000000000001E-2</v>
      </c>
      <c r="AZ15" s="207">
        <v>5.0757575757575757E-4</v>
      </c>
      <c r="BA15" s="207">
        <v>9.6062667491238923E-4</v>
      </c>
      <c r="BB15" s="207">
        <v>9.6062667491238923E-4</v>
      </c>
      <c r="BC15" s="207">
        <v>1.8518518518518517E-2</v>
      </c>
      <c r="BD15" s="207">
        <v>1.9696969696969695E-4</v>
      </c>
      <c r="BE15" s="207">
        <v>0</v>
      </c>
      <c r="BF15" s="207">
        <v>0</v>
      </c>
      <c r="BG15" s="207">
        <v>0</v>
      </c>
      <c r="BH15" s="207">
        <v>0</v>
      </c>
      <c r="BI15" s="207">
        <v>0</v>
      </c>
      <c r="BJ15" s="207">
        <v>0</v>
      </c>
      <c r="BK15" s="207">
        <v>0</v>
      </c>
      <c r="BL15" s="207">
        <v>0</v>
      </c>
      <c r="BM15" s="207">
        <v>0</v>
      </c>
      <c r="BN15" s="207">
        <v>0</v>
      </c>
      <c r="BO15" s="207">
        <v>0</v>
      </c>
      <c r="BP15" s="207">
        <v>0</v>
      </c>
      <c r="BQ15" s="207">
        <v>0</v>
      </c>
      <c r="BR15" s="207">
        <v>0</v>
      </c>
      <c r="BS15" s="207">
        <v>0</v>
      </c>
      <c r="BT15" s="207">
        <v>0</v>
      </c>
      <c r="BU15" s="207">
        <v>0</v>
      </c>
      <c r="BV15" s="207">
        <v>0</v>
      </c>
      <c r="BW15" s="207">
        <v>5.8741258741258737E-4</v>
      </c>
      <c r="BX15" s="207">
        <v>9.6062667491238923E-4</v>
      </c>
      <c r="BY15" s="207">
        <v>5.8741258741258737E-4</v>
      </c>
      <c r="BZ15" s="207">
        <v>6.1363636363636362E-4</v>
      </c>
      <c r="CA15" s="207">
        <v>6.1647727272727266E-4</v>
      </c>
      <c r="CB15" s="207">
        <v>1.9834710743801649E-4</v>
      </c>
      <c r="CC15" s="207">
        <v>9.5196866625438053E-4</v>
      </c>
      <c r="CD15" s="207">
        <v>1.9972451790633606E-4</v>
      </c>
      <c r="CE15" s="207">
        <v>5.4261363636363632E-4</v>
      </c>
      <c r="CF15" s="207">
        <v>5.3977272727272717E-4</v>
      </c>
      <c r="CG15" s="207">
        <v>9.5196866625438053E-4</v>
      </c>
      <c r="CH15" s="207">
        <v>9.5403009688723968E-4</v>
      </c>
      <c r="CI15" s="207">
        <v>1.8518518518518517E-2</v>
      </c>
      <c r="CJ15" s="207">
        <v>5.4261363636363632E-4</v>
      </c>
      <c r="CK15" s="207">
        <v>5.4261363636363632E-4</v>
      </c>
      <c r="CL15" s="207">
        <v>3.4809634809634807E-4</v>
      </c>
      <c r="CM15" s="207">
        <v>3.4537684537684534E-4</v>
      </c>
      <c r="CN15" s="207">
        <v>6.2121212121212118E-4</v>
      </c>
      <c r="CO15" s="207">
        <v>3.4809634809634807E-4</v>
      </c>
      <c r="CP15" s="207">
        <v>2.5000000000000001E-2</v>
      </c>
      <c r="CQ15" s="207">
        <v>1.1607915893630178E-3</v>
      </c>
      <c r="CR15" s="207">
        <v>6.1261655011655004E-4</v>
      </c>
      <c r="CS15" s="207">
        <v>1.0160427807486632E-3</v>
      </c>
      <c r="CT15" s="207">
        <v>1.2795299938157078E-3</v>
      </c>
      <c r="CU15" s="207">
        <v>4.0624999999999998E-4</v>
      </c>
      <c r="CV15" s="207">
        <v>1.8518518518518517E-2</v>
      </c>
      <c r="CW15" s="207">
        <v>1.9696969696969695E-4</v>
      </c>
      <c r="CX15" s="207">
        <v>3.4809634809634807E-4</v>
      </c>
      <c r="CY15" s="207">
        <v>2.0909090909090908E-3</v>
      </c>
      <c r="CZ15" s="207">
        <v>1.2213976499690787E-3</v>
      </c>
      <c r="DA15" s="207">
        <v>1.2213976499690787E-3</v>
      </c>
      <c r="DB15" s="207">
        <v>1.9696969696969695E-4</v>
      </c>
      <c r="DC15" s="207">
        <v>1.2263450834879407E-3</v>
      </c>
      <c r="DD15" s="207">
        <v>1.2263450834879407E-3</v>
      </c>
      <c r="DE15" s="207">
        <v>1.2213976499690787E-3</v>
      </c>
      <c r="DF15" s="207">
        <v>1.8518518518518517E-2</v>
      </c>
      <c r="DG15" s="207">
        <v>1.5013774104683195E-4</v>
      </c>
      <c r="DH15" s="207">
        <v>6.0839160839160837E-4</v>
      </c>
      <c r="DI15" s="207">
        <v>6.0839160839160837E-4</v>
      </c>
      <c r="DJ15" s="207">
        <v>4.545454545454546E-4</v>
      </c>
      <c r="DK15" s="207">
        <v>4.7241647241647239E-4</v>
      </c>
      <c r="DL15" s="207">
        <v>2.5000000000000001E-2</v>
      </c>
      <c r="DM15" s="207">
        <v>4.4318181818181821E-4</v>
      </c>
      <c r="DN15" s="207">
        <v>1.1688311688311688E-3</v>
      </c>
      <c r="DO15" s="207">
        <v>1.1638837353123068E-3</v>
      </c>
      <c r="DP15" s="207">
        <v>1.1638837353123068E-3</v>
      </c>
      <c r="DQ15" s="207">
        <v>1.1202844774273347E-3</v>
      </c>
      <c r="DR15" s="207">
        <v>0</v>
      </c>
      <c r="DS15" s="207">
        <v>0</v>
      </c>
      <c r="DT15" s="207">
        <v>3.1818181818181815E-4</v>
      </c>
      <c r="DU15" s="207">
        <v>0</v>
      </c>
      <c r="DV15" s="207">
        <v>4.0909090909090903E-4</v>
      </c>
      <c r="DW15" s="207">
        <v>2.4638218923933204E-3</v>
      </c>
      <c r="DX15" s="207">
        <v>1.8034673659673658E-3</v>
      </c>
      <c r="DY15" s="207">
        <v>6.0159285159285154E-4</v>
      </c>
      <c r="DZ15" s="207">
        <v>5.6818181818181815E-4</v>
      </c>
      <c r="EA15" s="207">
        <v>5.6818181818181815E-4</v>
      </c>
      <c r="EB15" s="207">
        <v>9.3475572047000614E-4</v>
      </c>
      <c r="EC15" s="207">
        <v>0</v>
      </c>
      <c r="ED15" s="207">
        <v>8.9393939393939375E-4</v>
      </c>
      <c r="EE15" s="207">
        <v>8.9393939393939375E-4</v>
      </c>
      <c r="EF15" s="207">
        <v>1.2432255244755246E-3</v>
      </c>
      <c r="EG15" s="207">
        <v>9.5299145299145298E-4</v>
      </c>
      <c r="EH15" s="207">
        <v>1.6761363636363634E-4</v>
      </c>
      <c r="EI15" s="207">
        <v>1.2500000000000001E-2</v>
      </c>
      <c r="EJ15" s="207">
        <v>0</v>
      </c>
      <c r="EK15" s="207">
        <v>6.1363636363636362E-4</v>
      </c>
      <c r="EL15" s="207">
        <v>3.5795454545454547E-4</v>
      </c>
      <c r="EM15" s="207">
        <v>0</v>
      </c>
      <c r="EN15" s="207">
        <v>0</v>
      </c>
      <c r="EO15" s="207">
        <v>0</v>
      </c>
      <c r="EP15" s="207">
        <v>0</v>
      </c>
      <c r="EQ15" s="207">
        <v>0</v>
      </c>
      <c r="ER15" s="207">
        <v>0</v>
      </c>
      <c r="ES15" s="207">
        <v>0</v>
      </c>
      <c r="ET15" s="207">
        <v>0</v>
      </c>
      <c r="EU15" s="207">
        <v>0</v>
      </c>
      <c r="EV15" s="207">
        <v>0</v>
      </c>
      <c r="EW15" s="207">
        <v>0</v>
      </c>
      <c r="EX15" s="207">
        <v>9.2723149866006998E-4</v>
      </c>
      <c r="EY15" s="207">
        <v>9.2723149866006998E-4</v>
      </c>
      <c r="EZ15" s="207">
        <v>0</v>
      </c>
      <c r="FA15" s="207">
        <v>0</v>
      </c>
      <c r="FB15" s="207">
        <v>0</v>
      </c>
      <c r="FC15" s="207">
        <v>0</v>
      </c>
      <c r="FD15" s="207">
        <v>0</v>
      </c>
      <c r="FE15" s="207">
        <v>0</v>
      </c>
      <c r="FF15" s="207">
        <v>0</v>
      </c>
      <c r="FG15" s="207">
        <v>0</v>
      </c>
      <c r="FH15" s="207">
        <v>0</v>
      </c>
      <c r="FI15" s="207">
        <v>0</v>
      </c>
      <c r="FJ15" s="207">
        <v>0</v>
      </c>
      <c r="FK15" s="207">
        <v>0</v>
      </c>
      <c r="FL15" s="207">
        <v>0</v>
      </c>
      <c r="FM15" s="207">
        <v>0</v>
      </c>
      <c r="FN15" s="207">
        <v>0</v>
      </c>
      <c r="FO15" s="207">
        <v>0</v>
      </c>
      <c r="FP15" s="207">
        <v>0</v>
      </c>
      <c r="FQ15" s="207">
        <v>0</v>
      </c>
      <c r="FR15" s="207">
        <v>0</v>
      </c>
      <c r="FS15" s="207">
        <v>0</v>
      </c>
      <c r="FT15" s="207">
        <v>0</v>
      </c>
      <c r="FU15" s="207">
        <v>0</v>
      </c>
      <c r="FV15" s="207">
        <v>0</v>
      </c>
      <c r="FW15" s="207">
        <v>0</v>
      </c>
      <c r="FX15" s="207">
        <v>0</v>
      </c>
      <c r="FY15" s="207">
        <v>0</v>
      </c>
      <c r="FZ15" s="207">
        <v>0</v>
      </c>
      <c r="GA15" s="207">
        <v>0</v>
      </c>
      <c r="GB15" s="207">
        <v>0</v>
      </c>
      <c r="GC15" s="207">
        <v>0</v>
      </c>
      <c r="GD15" s="207">
        <v>0</v>
      </c>
      <c r="GE15" s="207">
        <v>0</v>
      </c>
      <c r="GF15" s="207">
        <v>0</v>
      </c>
      <c r="GG15" s="207">
        <v>0</v>
      </c>
      <c r="GH15" s="207">
        <v>0</v>
      </c>
      <c r="GI15" s="207">
        <v>0</v>
      </c>
      <c r="GJ15" s="207">
        <v>0</v>
      </c>
      <c r="GK15" s="207">
        <v>0</v>
      </c>
      <c r="GL15" s="207">
        <v>0</v>
      </c>
      <c r="GM15" s="207">
        <v>0</v>
      </c>
      <c r="GN15" s="207">
        <v>0</v>
      </c>
      <c r="GO15" s="207">
        <v>0</v>
      </c>
      <c r="GP15" s="207">
        <v>0</v>
      </c>
      <c r="GQ15" s="207">
        <v>0</v>
      </c>
      <c r="GR15" s="207">
        <v>0</v>
      </c>
      <c r="GS15" s="207">
        <v>0</v>
      </c>
      <c r="GT15" s="207">
        <v>0</v>
      </c>
      <c r="GU15" s="207">
        <v>0</v>
      </c>
      <c r="GV15" s="207">
        <v>0</v>
      </c>
      <c r="GW15" s="207">
        <v>4.8295454545454547E-4</v>
      </c>
      <c r="GX15" s="207">
        <v>3.8352272727272725E-4</v>
      </c>
      <c r="GY15" s="207">
        <v>4.8295454545454547E-4</v>
      </c>
      <c r="GZ15" s="207">
        <v>2.5000000000000001E-2</v>
      </c>
      <c r="HA15" s="207">
        <v>9.6062667491238923E-4</v>
      </c>
      <c r="HB15" s="207">
        <v>9.6062667491238923E-4</v>
      </c>
      <c r="HC15" s="207">
        <v>9.1115233972376814E-4</v>
      </c>
      <c r="HD15" s="207">
        <v>1.1607915893630178E-3</v>
      </c>
      <c r="HE15" s="207">
        <v>1.4495980210265924E-3</v>
      </c>
      <c r="HF15" s="207">
        <v>1.2213976499690787E-3</v>
      </c>
      <c r="HG15" s="207">
        <v>1.0096887239744382E-3</v>
      </c>
      <c r="HH15" s="207">
        <v>9.1115233972376814E-4</v>
      </c>
      <c r="HI15" s="207">
        <v>9.573283858998144E-4</v>
      </c>
      <c r="HJ15" s="207">
        <v>1.1202844774273347E-3</v>
      </c>
      <c r="HK15" s="207">
        <v>3.4809634809634807E-4</v>
      </c>
      <c r="HL15" s="207">
        <v>3.8616938616938619E-4</v>
      </c>
      <c r="HM15" s="207"/>
      <c r="HN15" s="207"/>
      <c r="HO15" s="207"/>
    </row>
    <row r="16" spans="1:223" s="208" customFormat="1" ht="12.75" x14ac:dyDescent="0.2">
      <c r="A16" s="205">
        <v>13</v>
      </c>
      <c r="B16" s="206" t="s">
        <v>622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  <c r="AX16" s="207">
        <v>0</v>
      </c>
      <c r="AY16" s="207">
        <v>0</v>
      </c>
      <c r="AZ16" s="207">
        <v>0</v>
      </c>
      <c r="BA16" s="207">
        <v>0</v>
      </c>
      <c r="BB16" s="207">
        <v>0</v>
      </c>
      <c r="BC16" s="207">
        <v>0</v>
      </c>
      <c r="BD16" s="207">
        <v>0</v>
      </c>
      <c r="BE16" s="207">
        <v>0</v>
      </c>
      <c r="BF16" s="207">
        <v>0</v>
      </c>
      <c r="BG16" s="207">
        <v>0</v>
      </c>
      <c r="BH16" s="207">
        <v>0</v>
      </c>
      <c r="BI16" s="207">
        <v>0</v>
      </c>
      <c r="BJ16" s="207">
        <v>0</v>
      </c>
      <c r="BK16" s="207">
        <v>0</v>
      </c>
      <c r="BL16" s="207">
        <v>0</v>
      </c>
      <c r="BM16" s="207">
        <v>0</v>
      </c>
      <c r="BN16" s="207">
        <v>0</v>
      </c>
      <c r="BO16" s="207">
        <v>0</v>
      </c>
      <c r="BP16" s="207">
        <v>0</v>
      </c>
      <c r="BQ16" s="207">
        <v>0</v>
      </c>
      <c r="BR16" s="207">
        <v>0</v>
      </c>
      <c r="BS16" s="207">
        <v>0</v>
      </c>
      <c r="BT16" s="207">
        <v>0</v>
      </c>
      <c r="BU16" s="207">
        <v>0</v>
      </c>
      <c r="BV16" s="207">
        <v>0</v>
      </c>
      <c r="BW16" s="207">
        <v>0</v>
      </c>
      <c r="BX16" s="207">
        <v>0</v>
      </c>
      <c r="BY16" s="207">
        <v>0</v>
      </c>
      <c r="BZ16" s="207">
        <v>0</v>
      </c>
      <c r="CA16" s="207">
        <v>0</v>
      </c>
      <c r="CB16" s="207">
        <v>0</v>
      </c>
      <c r="CC16" s="207">
        <v>0</v>
      </c>
      <c r="CD16" s="207">
        <v>0</v>
      </c>
      <c r="CE16" s="207">
        <v>0</v>
      </c>
      <c r="CF16" s="207">
        <v>0</v>
      </c>
      <c r="CG16" s="207">
        <v>0</v>
      </c>
      <c r="CH16" s="207">
        <v>0</v>
      </c>
      <c r="CI16" s="207">
        <v>0</v>
      </c>
      <c r="CJ16" s="207">
        <v>0</v>
      </c>
      <c r="CK16" s="207">
        <v>0</v>
      </c>
      <c r="CL16" s="207">
        <v>0</v>
      </c>
      <c r="CM16" s="207">
        <v>0</v>
      </c>
      <c r="CN16" s="207">
        <v>0</v>
      </c>
      <c r="CO16" s="207">
        <v>0</v>
      </c>
      <c r="CP16" s="207">
        <v>0</v>
      </c>
      <c r="CQ16" s="207">
        <v>0</v>
      </c>
      <c r="CR16" s="207">
        <v>0</v>
      </c>
      <c r="CS16" s="207">
        <v>0</v>
      </c>
      <c r="CT16" s="207">
        <v>0</v>
      </c>
      <c r="CU16" s="207">
        <v>0</v>
      </c>
      <c r="CV16" s="207">
        <v>0</v>
      </c>
      <c r="CW16" s="207">
        <v>0</v>
      </c>
      <c r="CX16" s="207">
        <v>0</v>
      </c>
      <c r="CY16" s="207">
        <v>0</v>
      </c>
      <c r="CZ16" s="207">
        <v>0</v>
      </c>
      <c r="DA16" s="207">
        <v>0</v>
      </c>
      <c r="DB16" s="207">
        <v>0</v>
      </c>
      <c r="DC16" s="207">
        <v>0</v>
      </c>
      <c r="DD16" s="207">
        <v>0</v>
      </c>
      <c r="DE16" s="207">
        <v>0</v>
      </c>
      <c r="DF16" s="207">
        <v>0</v>
      </c>
      <c r="DG16" s="207">
        <v>0</v>
      </c>
      <c r="DH16" s="207">
        <v>0</v>
      </c>
      <c r="DI16" s="207">
        <v>0</v>
      </c>
      <c r="DJ16" s="207">
        <v>0</v>
      </c>
      <c r="DK16" s="207">
        <v>0</v>
      </c>
      <c r="DL16" s="207">
        <v>0</v>
      </c>
      <c r="DM16" s="207">
        <v>0</v>
      </c>
      <c r="DN16" s="207">
        <v>0</v>
      </c>
      <c r="DO16" s="207">
        <v>0</v>
      </c>
      <c r="DP16" s="207">
        <v>0</v>
      </c>
      <c r="DQ16" s="207">
        <v>0</v>
      </c>
      <c r="DR16" s="207">
        <v>0</v>
      </c>
      <c r="DS16" s="207">
        <v>0</v>
      </c>
      <c r="DT16" s="207">
        <v>0</v>
      </c>
      <c r="DU16" s="207">
        <v>0</v>
      </c>
      <c r="DV16" s="207">
        <v>0</v>
      </c>
      <c r="DW16" s="207">
        <v>0</v>
      </c>
      <c r="DX16" s="207">
        <v>0</v>
      </c>
      <c r="DY16" s="207">
        <v>0</v>
      </c>
      <c r="DZ16" s="207">
        <v>0</v>
      </c>
      <c r="EA16" s="207">
        <v>0</v>
      </c>
      <c r="EB16" s="207">
        <v>0</v>
      </c>
      <c r="EC16" s="207">
        <v>0</v>
      </c>
      <c r="ED16" s="207">
        <v>0</v>
      </c>
      <c r="EE16" s="207">
        <v>0</v>
      </c>
      <c r="EF16" s="207">
        <v>0</v>
      </c>
      <c r="EG16" s="207">
        <v>0</v>
      </c>
      <c r="EH16" s="207">
        <v>0</v>
      </c>
      <c r="EI16" s="207">
        <v>0</v>
      </c>
      <c r="EJ16" s="207">
        <v>0</v>
      </c>
      <c r="EK16" s="207">
        <v>0</v>
      </c>
      <c r="EL16" s="207">
        <v>0</v>
      </c>
      <c r="EM16" s="207">
        <v>0</v>
      </c>
      <c r="EN16" s="207">
        <v>0</v>
      </c>
      <c r="EO16" s="207">
        <v>0</v>
      </c>
      <c r="EP16" s="207">
        <v>0</v>
      </c>
      <c r="EQ16" s="207">
        <v>0</v>
      </c>
      <c r="ER16" s="207">
        <v>0</v>
      </c>
      <c r="ES16" s="207">
        <v>0</v>
      </c>
      <c r="ET16" s="207">
        <v>0</v>
      </c>
      <c r="EU16" s="207">
        <v>0</v>
      </c>
      <c r="EV16" s="207">
        <v>0</v>
      </c>
      <c r="EW16" s="207">
        <v>0</v>
      </c>
      <c r="EX16" s="207">
        <v>0</v>
      </c>
      <c r="EY16" s="207">
        <v>0</v>
      </c>
      <c r="EZ16" s="207">
        <v>0</v>
      </c>
      <c r="FA16" s="207">
        <v>0</v>
      </c>
      <c r="FB16" s="207">
        <v>0</v>
      </c>
      <c r="FC16" s="207">
        <v>0</v>
      </c>
      <c r="FD16" s="207">
        <v>0</v>
      </c>
      <c r="FE16" s="207">
        <v>0</v>
      </c>
      <c r="FF16" s="207">
        <v>0</v>
      </c>
      <c r="FG16" s="207">
        <v>0</v>
      </c>
      <c r="FH16" s="207">
        <v>0</v>
      </c>
      <c r="FI16" s="207">
        <v>0</v>
      </c>
      <c r="FJ16" s="207">
        <v>0</v>
      </c>
      <c r="FK16" s="207">
        <v>0</v>
      </c>
      <c r="FL16" s="207">
        <v>0</v>
      </c>
      <c r="FM16" s="207">
        <v>0</v>
      </c>
      <c r="FN16" s="207">
        <v>0</v>
      </c>
      <c r="FO16" s="207">
        <v>0</v>
      </c>
      <c r="FP16" s="207">
        <v>0</v>
      </c>
      <c r="FQ16" s="207">
        <v>0</v>
      </c>
      <c r="FR16" s="207">
        <v>0</v>
      </c>
      <c r="FS16" s="207">
        <v>0</v>
      </c>
      <c r="FT16" s="207">
        <v>0</v>
      </c>
      <c r="FU16" s="207">
        <v>0</v>
      </c>
      <c r="FV16" s="207">
        <v>0</v>
      </c>
      <c r="FW16" s="207">
        <v>0</v>
      </c>
      <c r="FX16" s="207">
        <v>0</v>
      </c>
      <c r="FY16" s="207">
        <v>0</v>
      </c>
      <c r="FZ16" s="207">
        <v>0</v>
      </c>
      <c r="GA16" s="207">
        <v>0</v>
      </c>
      <c r="GB16" s="207">
        <v>0</v>
      </c>
      <c r="GC16" s="207">
        <v>0</v>
      </c>
      <c r="GD16" s="207">
        <v>0</v>
      </c>
      <c r="GE16" s="207">
        <v>0</v>
      </c>
      <c r="GF16" s="207">
        <v>0</v>
      </c>
      <c r="GG16" s="207">
        <v>0</v>
      </c>
      <c r="GH16" s="207">
        <v>0</v>
      </c>
      <c r="GI16" s="207">
        <v>0</v>
      </c>
      <c r="GJ16" s="207">
        <v>0</v>
      </c>
      <c r="GK16" s="207">
        <v>0</v>
      </c>
      <c r="GL16" s="207">
        <v>0</v>
      </c>
      <c r="GM16" s="207">
        <v>0</v>
      </c>
      <c r="GN16" s="207">
        <v>0</v>
      </c>
      <c r="GO16" s="207">
        <v>0</v>
      </c>
      <c r="GP16" s="207">
        <v>0</v>
      </c>
      <c r="GQ16" s="207">
        <v>0</v>
      </c>
      <c r="GR16" s="207">
        <v>0</v>
      </c>
      <c r="GS16" s="207">
        <v>0</v>
      </c>
      <c r="GT16" s="207">
        <v>0</v>
      </c>
      <c r="GU16" s="207">
        <v>0</v>
      </c>
      <c r="GV16" s="207">
        <v>0</v>
      </c>
      <c r="GW16" s="207">
        <v>0</v>
      </c>
      <c r="GX16" s="207">
        <v>0</v>
      </c>
      <c r="GY16" s="207">
        <v>0</v>
      </c>
      <c r="GZ16" s="207">
        <v>0</v>
      </c>
      <c r="HA16" s="207">
        <v>0</v>
      </c>
      <c r="HB16" s="207">
        <v>0</v>
      </c>
      <c r="HC16" s="207">
        <v>0</v>
      </c>
      <c r="HD16" s="207">
        <v>0</v>
      </c>
      <c r="HE16" s="207">
        <v>0</v>
      </c>
      <c r="HF16" s="207">
        <v>0</v>
      </c>
      <c r="HG16" s="207">
        <v>0</v>
      </c>
      <c r="HH16" s="207">
        <v>0</v>
      </c>
      <c r="HI16" s="207">
        <v>0</v>
      </c>
      <c r="HJ16" s="207">
        <v>0</v>
      </c>
      <c r="HK16" s="207">
        <v>0</v>
      </c>
      <c r="HL16" s="207">
        <v>0</v>
      </c>
      <c r="HM16" s="207"/>
      <c r="HN16" s="207"/>
      <c r="HO16" s="207"/>
    </row>
    <row r="17" spans="1:223" s="208" customFormat="1" ht="12.75" x14ac:dyDescent="0.2">
      <c r="A17" s="205">
        <v>14</v>
      </c>
      <c r="B17" s="206" t="s">
        <v>623</v>
      </c>
      <c r="C17" s="207">
        <v>2.747252747252747E-3</v>
      </c>
      <c r="D17" s="207">
        <v>2.7472527472527466E-3</v>
      </c>
      <c r="E17" s="207">
        <v>2.7472527472527466E-3</v>
      </c>
      <c r="F17" s="207">
        <v>2.7472527472527466E-3</v>
      </c>
      <c r="G17" s="207">
        <v>2.7472527472527466E-3</v>
      </c>
      <c r="H17" s="207">
        <v>9.1575091575091575E-4</v>
      </c>
      <c r="I17" s="207">
        <v>9.1575091575091575E-4</v>
      </c>
      <c r="J17" s="207">
        <v>9.1575091575091575E-4</v>
      </c>
      <c r="K17" s="207">
        <v>9.1575091575091575E-4</v>
      </c>
      <c r="L17" s="207">
        <v>9.1575091575091575E-4</v>
      </c>
      <c r="M17" s="207">
        <v>2.7472527472527466E-3</v>
      </c>
      <c r="N17" s="207">
        <v>2.7472527472527466E-3</v>
      </c>
      <c r="O17" s="207">
        <v>2.7472527472527466E-3</v>
      </c>
      <c r="P17" s="207">
        <v>9.1575091575091575E-4</v>
      </c>
      <c r="Q17" s="207">
        <v>9.1575091575091575E-4</v>
      </c>
      <c r="R17" s="207">
        <v>2.7472527472527466E-3</v>
      </c>
      <c r="S17" s="207">
        <v>9.1575091575091575E-4</v>
      </c>
      <c r="T17" s="207">
        <v>9.1575091575091575E-4</v>
      </c>
      <c r="U17" s="207">
        <v>2.7472527472527466E-3</v>
      </c>
      <c r="V17" s="207">
        <v>9.1575091575091575E-4</v>
      </c>
      <c r="W17" s="207">
        <v>2.747252747252747E-3</v>
      </c>
      <c r="X17" s="207">
        <v>9.1575091575091575E-4</v>
      </c>
      <c r="Y17" s="207">
        <v>9.1575091575091586E-4</v>
      </c>
      <c r="Z17" s="207">
        <v>9.1575091575091575E-4</v>
      </c>
      <c r="AA17" s="207">
        <v>9.1575091575091575E-4</v>
      </c>
      <c r="AB17" s="207">
        <v>9.1575091575091575E-4</v>
      </c>
      <c r="AC17" s="207">
        <v>9.1575091575091575E-4</v>
      </c>
      <c r="AD17" s="207">
        <v>2.747252747252747E-3</v>
      </c>
      <c r="AE17" s="207">
        <v>9.1575091575091575E-4</v>
      </c>
      <c r="AF17" s="207">
        <v>9.1575091575091575E-4</v>
      </c>
      <c r="AG17" s="207">
        <v>2.7472527472527466E-3</v>
      </c>
      <c r="AH17" s="207">
        <v>2.7472527472527466E-3</v>
      </c>
      <c r="AI17" s="207">
        <v>9.1575091575091575E-4</v>
      </c>
      <c r="AJ17" s="207">
        <v>2.7472527472527466E-3</v>
      </c>
      <c r="AK17" s="207">
        <v>2.7472527472527466E-3</v>
      </c>
      <c r="AL17" s="207">
        <v>2.7472527472527466E-3</v>
      </c>
      <c r="AM17" s="207">
        <v>2.7472527472527466E-3</v>
      </c>
      <c r="AN17" s="207">
        <v>2.747252747252747E-3</v>
      </c>
      <c r="AO17" s="207">
        <v>9.1575091575091575E-4</v>
      </c>
      <c r="AP17" s="207">
        <v>2.7472527472527466E-3</v>
      </c>
      <c r="AQ17" s="207">
        <v>9.1575091575091575E-4</v>
      </c>
      <c r="AR17" s="207">
        <v>2.7472527472527466E-3</v>
      </c>
      <c r="AS17" s="207">
        <v>2.747252747252747E-3</v>
      </c>
      <c r="AT17" s="207">
        <v>2.7472527472527466E-3</v>
      </c>
      <c r="AU17" s="207">
        <v>2.7472527472527466E-3</v>
      </c>
      <c r="AV17" s="207">
        <v>9.1575091575091575E-4</v>
      </c>
      <c r="AW17" s="207">
        <v>9.1575091575091575E-4</v>
      </c>
      <c r="AX17" s="207">
        <v>9.1575091575091575E-4</v>
      </c>
      <c r="AY17" s="207">
        <v>9.1575091575091575E-4</v>
      </c>
      <c r="AZ17" s="207">
        <v>9.1575091575091586E-4</v>
      </c>
      <c r="BA17" s="207">
        <v>2.7472527472527466E-3</v>
      </c>
      <c r="BB17" s="207">
        <v>2.7472527472527466E-3</v>
      </c>
      <c r="BC17" s="207">
        <v>2.747252747252747E-3</v>
      </c>
      <c r="BD17" s="207">
        <v>2.747252747252747E-3</v>
      </c>
      <c r="BE17" s="207">
        <v>0</v>
      </c>
      <c r="BF17" s="207">
        <v>2.7472527472527466E-3</v>
      </c>
      <c r="BG17" s="207">
        <v>2.7472527472527466E-3</v>
      </c>
      <c r="BH17" s="207">
        <v>2.747252747252747E-3</v>
      </c>
      <c r="BI17" s="207">
        <v>2.747252747252747E-3</v>
      </c>
      <c r="BJ17" s="207">
        <v>2.7472527472527466E-3</v>
      </c>
      <c r="BK17" s="207">
        <v>2.7472527472527466E-3</v>
      </c>
      <c r="BL17" s="207">
        <v>2.747252747252747E-3</v>
      </c>
      <c r="BM17" s="207">
        <v>2.747252747252747E-3</v>
      </c>
      <c r="BN17" s="207">
        <v>9.1575091575091575E-4</v>
      </c>
      <c r="BO17" s="207">
        <v>9.1575091575091575E-4</v>
      </c>
      <c r="BP17" s="207">
        <v>9.1575091575091575E-4</v>
      </c>
      <c r="BQ17" s="207">
        <v>9.1575091575091575E-4</v>
      </c>
      <c r="BR17" s="207">
        <v>9.1575091575091586E-4</v>
      </c>
      <c r="BS17" s="207">
        <v>9.1575091575091575E-4</v>
      </c>
      <c r="BT17" s="207">
        <v>9.1575091575091575E-4</v>
      </c>
      <c r="BU17" s="207">
        <v>9.1575091575091586E-4</v>
      </c>
      <c r="BV17" s="207">
        <v>0</v>
      </c>
      <c r="BW17" s="207">
        <v>9.1575091575091575E-4</v>
      </c>
      <c r="BX17" s="207">
        <v>2.7472527472527466E-3</v>
      </c>
      <c r="BY17" s="207">
        <v>9.1575091575091575E-4</v>
      </c>
      <c r="BZ17" s="207">
        <v>9.1575091575091575E-4</v>
      </c>
      <c r="CA17" s="207">
        <v>9.1575091575091575E-4</v>
      </c>
      <c r="CB17" s="207">
        <v>2.747252747252747E-3</v>
      </c>
      <c r="CC17" s="207">
        <v>2.7472527472527466E-3</v>
      </c>
      <c r="CD17" s="207">
        <v>2.747252747252747E-3</v>
      </c>
      <c r="CE17" s="207">
        <v>9.1575091575091575E-4</v>
      </c>
      <c r="CF17" s="207">
        <v>9.1575091575091575E-4</v>
      </c>
      <c r="CG17" s="207">
        <v>2.7472527472527466E-3</v>
      </c>
      <c r="CH17" s="207">
        <v>2.7472527472527466E-3</v>
      </c>
      <c r="CI17" s="207">
        <v>2.747252747252747E-3</v>
      </c>
      <c r="CJ17" s="207">
        <v>9.1575091575091575E-4</v>
      </c>
      <c r="CK17" s="207">
        <v>9.1575091575091575E-4</v>
      </c>
      <c r="CL17" s="207">
        <v>9.1575091575091575E-4</v>
      </c>
      <c r="CM17" s="207">
        <v>9.1575091575091575E-4</v>
      </c>
      <c r="CN17" s="207">
        <v>9.1575091575091586E-4</v>
      </c>
      <c r="CO17" s="207">
        <v>9.1575091575091575E-4</v>
      </c>
      <c r="CP17" s="207">
        <v>9.1575091575091575E-4</v>
      </c>
      <c r="CQ17" s="207">
        <v>2.7472527472527466E-3</v>
      </c>
      <c r="CR17" s="207">
        <v>9.1575091575091575E-4</v>
      </c>
      <c r="CS17" s="207">
        <v>0</v>
      </c>
      <c r="CT17" s="207">
        <v>2.7472527472527466E-3</v>
      </c>
      <c r="CU17" s="207">
        <v>9.1575091575091575E-4</v>
      </c>
      <c r="CV17" s="207">
        <v>2.747252747252747E-3</v>
      </c>
      <c r="CW17" s="207">
        <v>2.747252747252747E-3</v>
      </c>
      <c r="CX17" s="207">
        <v>9.1575091575091575E-4</v>
      </c>
      <c r="CY17" s="207">
        <v>2.747252747252747E-3</v>
      </c>
      <c r="CZ17" s="207">
        <v>2.7472527472527466E-3</v>
      </c>
      <c r="DA17" s="207">
        <v>2.7472527472527466E-3</v>
      </c>
      <c r="DB17" s="207">
        <v>2.747252747252747E-3</v>
      </c>
      <c r="DC17" s="207">
        <v>2.7472527472527466E-3</v>
      </c>
      <c r="DD17" s="207">
        <v>2.7472527472527466E-3</v>
      </c>
      <c r="DE17" s="207">
        <v>2.7472527472527466E-3</v>
      </c>
      <c r="DF17" s="207">
        <v>2.747252747252747E-3</v>
      </c>
      <c r="DG17" s="207">
        <v>2.747252747252747E-3</v>
      </c>
      <c r="DH17" s="207">
        <v>9.1575091575091575E-4</v>
      </c>
      <c r="DI17" s="207">
        <v>9.1575091575091575E-4</v>
      </c>
      <c r="DJ17" s="207">
        <v>9.1575091575091586E-4</v>
      </c>
      <c r="DK17" s="207">
        <v>9.1575091575091575E-4</v>
      </c>
      <c r="DL17" s="207">
        <v>9.1575091575091575E-4</v>
      </c>
      <c r="DM17" s="207">
        <v>9.1575091575091586E-4</v>
      </c>
      <c r="DN17" s="207">
        <v>2.7472527472527466E-3</v>
      </c>
      <c r="DO17" s="207">
        <v>2.7472527472527466E-3</v>
      </c>
      <c r="DP17" s="207">
        <v>2.7472527472527466E-3</v>
      </c>
      <c r="DQ17" s="207">
        <v>2.7472527472527466E-3</v>
      </c>
      <c r="DR17" s="207">
        <v>9.1575091575091575E-4</v>
      </c>
      <c r="DS17" s="207">
        <v>9.1575091575091575E-4</v>
      </c>
      <c r="DT17" s="207">
        <v>9.1575091575091575E-4</v>
      </c>
      <c r="DU17" s="207">
        <v>9.1575091575091575E-4</v>
      </c>
      <c r="DV17" s="207">
        <v>9.1575091575091575E-4</v>
      </c>
      <c r="DW17" s="207">
        <v>2.7472527472527466E-3</v>
      </c>
      <c r="DX17" s="207">
        <v>9.1575091575091575E-4</v>
      </c>
      <c r="DY17" s="207">
        <v>9.1575091575091575E-4</v>
      </c>
      <c r="DZ17" s="207">
        <v>9.1575091575091575E-4</v>
      </c>
      <c r="EA17" s="207">
        <v>9.1575091575091575E-4</v>
      </c>
      <c r="EB17" s="207">
        <v>2.7472527472527466E-3</v>
      </c>
      <c r="EC17" s="207">
        <v>9.1575091575091575E-4</v>
      </c>
      <c r="ED17" s="207">
        <v>9.1575091575091575E-4</v>
      </c>
      <c r="EE17" s="207">
        <v>9.1575091575091575E-4</v>
      </c>
      <c r="EF17" s="207">
        <v>9.1575091575091575E-4</v>
      </c>
      <c r="EG17" s="207">
        <v>9.1575091575091575E-4</v>
      </c>
      <c r="EH17" s="207">
        <v>9.1575091575091575E-4</v>
      </c>
      <c r="EI17" s="207">
        <v>9.1575091575091575E-4</v>
      </c>
      <c r="EJ17" s="207">
        <v>0</v>
      </c>
      <c r="EK17" s="207">
        <v>9.1575091575091575E-4</v>
      </c>
      <c r="EL17" s="207">
        <v>9.1575091575091575E-4</v>
      </c>
      <c r="EM17" s="207">
        <v>0</v>
      </c>
      <c r="EN17" s="207">
        <v>0</v>
      </c>
      <c r="EO17" s="207">
        <v>0</v>
      </c>
      <c r="EP17" s="207">
        <v>0</v>
      </c>
      <c r="EQ17" s="207">
        <v>0</v>
      </c>
      <c r="ER17" s="207">
        <v>0</v>
      </c>
      <c r="ES17" s="207">
        <v>0</v>
      </c>
      <c r="ET17" s="207">
        <v>0</v>
      </c>
      <c r="EU17" s="207">
        <v>0</v>
      </c>
      <c r="EV17" s="207">
        <v>0</v>
      </c>
      <c r="EW17" s="207">
        <v>0</v>
      </c>
      <c r="EX17" s="207">
        <v>2.7472527472527466E-3</v>
      </c>
      <c r="EY17" s="207">
        <v>2.7472527472527466E-3</v>
      </c>
      <c r="EZ17" s="207">
        <v>0</v>
      </c>
      <c r="FA17" s="207">
        <v>0</v>
      </c>
      <c r="FB17" s="207">
        <v>0</v>
      </c>
      <c r="FC17" s="207">
        <v>0</v>
      </c>
      <c r="FD17" s="207">
        <v>0</v>
      </c>
      <c r="FE17" s="207">
        <v>0</v>
      </c>
      <c r="FF17" s="207">
        <v>0</v>
      </c>
      <c r="FG17" s="207">
        <v>0</v>
      </c>
      <c r="FH17" s="207">
        <v>0</v>
      </c>
      <c r="FI17" s="207">
        <v>0</v>
      </c>
      <c r="FJ17" s="207">
        <v>0</v>
      </c>
      <c r="FK17" s="207">
        <v>0</v>
      </c>
      <c r="FL17" s="207">
        <v>0</v>
      </c>
      <c r="FM17" s="207">
        <v>0</v>
      </c>
      <c r="FN17" s="207">
        <v>0</v>
      </c>
      <c r="FO17" s="207">
        <v>0</v>
      </c>
      <c r="FP17" s="207">
        <v>0</v>
      </c>
      <c r="FQ17" s="207">
        <v>0</v>
      </c>
      <c r="FR17" s="207">
        <v>0</v>
      </c>
      <c r="FS17" s="207">
        <v>0</v>
      </c>
      <c r="FT17" s="207">
        <v>0</v>
      </c>
      <c r="FU17" s="207">
        <v>0</v>
      </c>
      <c r="FV17" s="207">
        <v>0</v>
      </c>
      <c r="FW17" s="207">
        <v>0</v>
      </c>
      <c r="FX17" s="207">
        <v>0</v>
      </c>
      <c r="FY17" s="207">
        <v>0</v>
      </c>
      <c r="FZ17" s="207">
        <v>0</v>
      </c>
      <c r="GA17" s="207">
        <v>0</v>
      </c>
      <c r="GB17" s="207">
        <v>0</v>
      </c>
      <c r="GC17" s="207">
        <v>0</v>
      </c>
      <c r="GD17" s="207">
        <v>0</v>
      </c>
      <c r="GE17" s="207">
        <v>0</v>
      </c>
      <c r="GF17" s="207">
        <v>0</v>
      </c>
      <c r="GG17" s="207">
        <v>0</v>
      </c>
      <c r="GH17" s="207">
        <v>0</v>
      </c>
      <c r="GI17" s="207">
        <v>0</v>
      </c>
      <c r="GJ17" s="207">
        <v>0</v>
      </c>
      <c r="GK17" s="207">
        <v>0</v>
      </c>
      <c r="GL17" s="207">
        <v>0</v>
      </c>
      <c r="GM17" s="207">
        <v>0</v>
      </c>
      <c r="GN17" s="207">
        <v>0</v>
      </c>
      <c r="GO17" s="207">
        <v>0</v>
      </c>
      <c r="GP17" s="207">
        <v>0</v>
      </c>
      <c r="GQ17" s="207">
        <v>0</v>
      </c>
      <c r="GR17" s="207">
        <v>0</v>
      </c>
      <c r="GS17" s="207">
        <v>0</v>
      </c>
      <c r="GT17" s="207">
        <v>0</v>
      </c>
      <c r="GU17" s="207">
        <v>0</v>
      </c>
      <c r="GV17" s="207">
        <v>0</v>
      </c>
      <c r="GW17" s="207">
        <v>9.1575091575091575E-4</v>
      </c>
      <c r="GX17" s="207">
        <v>9.1575091575091575E-4</v>
      </c>
      <c r="GY17" s="207">
        <v>9.1575091575091575E-4</v>
      </c>
      <c r="GZ17" s="207">
        <v>9.1575091575091575E-4</v>
      </c>
      <c r="HA17" s="207">
        <v>2.7472527472527466E-3</v>
      </c>
      <c r="HB17" s="207">
        <v>2.7472527472527466E-3</v>
      </c>
      <c r="HC17" s="207">
        <v>2.7472527472527466E-3</v>
      </c>
      <c r="HD17" s="207">
        <v>2.7472527472527466E-3</v>
      </c>
      <c r="HE17" s="207">
        <v>2.7472527472527466E-3</v>
      </c>
      <c r="HF17" s="207">
        <v>2.7472527472527466E-3</v>
      </c>
      <c r="HG17" s="207">
        <v>2.7472527472527466E-3</v>
      </c>
      <c r="HH17" s="207">
        <v>2.7472527472527466E-3</v>
      </c>
      <c r="HI17" s="207">
        <v>2.7472527472527466E-3</v>
      </c>
      <c r="HJ17" s="207">
        <v>2.7472527472527466E-3</v>
      </c>
      <c r="HK17" s="207">
        <v>9.1575091575091575E-4</v>
      </c>
      <c r="HL17" s="207">
        <v>9.1575091575091575E-4</v>
      </c>
      <c r="HM17" s="207"/>
      <c r="HN17" s="207"/>
      <c r="HO17" s="207"/>
    </row>
    <row r="18" spans="1:223" s="208" customFormat="1" ht="12.75" x14ac:dyDescent="0.2">
      <c r="A18" s="205">
        <v>15</v>
      </c>
      <c r="B18" s="206" t="s">
        <v>624</v>
      </c>
      <c r="C18" s="207">
        <v>1.9230769230769232E-3</v>
      </c>
      <c r="D18" s="207">
        <v>1.9230769230769232E-3</v>
      </c>
      <c r="E18" s="207">
        <v>1.9230769230769232E-3</v>
      </c>
      <c r="F18" s="207">
        <v>1.9230769230769232E-3</v>
      </c>
      <c r="G18" s="207">
        <v>1.9230769230769232E-3</v>
      </c>
      <c r="H18" s="207">
        <v>1.9230769230769232E-3</v>
      </c>
      <c r="I18" s="207">
        <v>1.9230769230769232E-3</v>
      </c>
      <c r="J18" s="207">
        <v>1.9230769230769232E-3</v>
      </c>
      <c r="K18" s="207">
        <v>1.9230769230769232E-3</v>
      </c>
      <c r="L18" s="207">
        <v>1.9230769230769232E-3</v>
      </c>
      <c r="M18" s="207">
        <v>1.9230769230769232E-3</v>
      </c>
      <c r="N18" s="207">
        <v>1.9230769230769232E-3</v>
      </c>
      <c r="O18" s="207">
        <v>1.9230769230769232E-3</v>
      </c>
      <c r="P18" s="207">
        <v>1.9230769230769232E-3</v>
      </c>
      <c r="Q18" s="207">
        <v>1.9230769230769232E-3</v>
      </c>
      <c r="R18" s="207">
        <v>1.9230769230769232E-3</v>
      </c>
      <c r="S18" s="207">
        <v>1.9230769230769232E-3</v>
      </c>
      <c r="T18" s="207">
        <v>1.9230769230769232E-3</v>
      </c>
      <c r="U18" s="207">
        <v>1.9230769230769232E-3</v>
      </c>
      <c r="V18" s="207">
        <v>1.9230769230769232E-3</v>
      </c>
      <c r="W18" s="207">
        <v>1.9230769230769232E-3</v>
      </c>
      <c r="X18" s="207">
        <v>1.9230769230769232E-3</v>
      </c>
      <c r="Y18" s="207">
        <v>4.1666666666666666E-3</v>
      </c>
      <c r="Z18" s="207">
        <v>1.9230769230769232E-3</v>
      </c>
      <c r="AA18" s="207">
        <v>1.9230769230769232E-3</v>
      </c>
      <c r="AB18" s="207">
        <v>1.9230769230769232E-3</v>
      </c>
      <c r="AC18" s="207">
        <v>1.9230769230769232E-3</v>
      </c>
      <c r="AD18" s="207">
        <v>1.9230769230769232E-3</v>
      </c>
      <c r="AE18" s="207">
        <v>1.9230769230769232E-3</v>
      </c>
      <c r="AF18" s="207">
        <v>1.9230769230769232E-3</v>
      </c>
      <c r="AG18" s="207">
        <v>1.9230769230769232E-3</v>
      </c>
      <c r="AH18" s="207">
        <v>1.9230769230769232E-3</v>
      </c>
      <c r="AI18" s="207">
        <v>1.9230769230769232E-3</v>
      </c>
      <c r="AJ18" s="207">
        <v>1.9230769230769232E-3</v>
      </c>
      <c r="AK18" s="207">
        <v>1.9230769230769232E-3</v>
      </c>
      <c r="AL18" s="207">
        <v>1.9230769230769232E-3</v>
      </c>
      <c r="AM18" s="207">
        <v>1.9230769230769232E-3</v>
      </c>
      <c r="AN18" s="207">
        <v>1.9230769230769232E-3</v>
      </c>
      <c r="AO18" s="207">
        <v>1.9230769230769232E-3</v>
      </c>
      <c r="AP18" s="207">
        <v>1.9230769230769232E-3</v>
      </c>
      <c r="AQ18" s="207">
        <v>1.9230769230769232E-3</v>
      </c>
      <c r="AR18" s="207">
        <v>1.9230769230769232E-3</v>
      </c>
      <c r="AS18" s="207">
        <v>4.1666666666666666E-3</v>
      </c>
      <c r="AT18" s="207">
        <v>1.9230769230769232E-3</v>
      </c>
      <c r="AU18" s="207">
        <v>1.9230769230769232E-3</v>
      </c>
      <c r="AV18" s="207">
        <v>1.9230769230769232E-3</v>
      </c>
      <c r="AW18" s="207">
        <v>1.9230769230769232E-3</v>
      </c>
      <c r="AX18" s="207">
        <v>1.9230769230769232E-3</v>
      </c>
      <c r="AY18" s="207">
        <v>0</v>
      </c>
      <c r="AZ18" s="207">
        <v>4.1666666666666666E-3</v>
      </c>
      <c r="BA18" s="207">
        <v>1.9230769230769232E-3</v>
      </c>
      <c r="BB18" s="207">
        <v>1.9230769230769232E-3</v>
      </c>
      <c r="BC18" s="207">
        <v>0</v>
      </c>
      <c r="BD18" s="207">
        <v>4.1666666666666666E-3</v>
      </c>
      <c r="BE18" s="207">
        <v>1.9230769230769232E-3</v>
      </c>
      <c r="BF18" s="207">
        <v>1.9230769230769232E-3</v>
      </c>
      <c r="BG18" s="207">
        <v>1.9230769230769232E-3</v>
      </c>
      <c r="BH18" s="207">
        <v>0</v>
      </c>
      <c r="BI18" s="207">
        <v>4.1666666666666666E-3</v>
      </c>
      <c r="BJ18" s="207">
        <v>1.9230769230769232E-3</v>
      </c>
      <c r="BK18" s="207">
        <v>1.9230769230769232E-3</v>
      </c>
      <c r="BL18" s="207">
        <v>0</v>
      </c>
      <c r="BM18" s="207">
        <v>4.1666666666666666E-3</v>
      </c>
      <c r="BN18" s="207">
        <v>1.9230769230769232E-3</v>
      </c>
      <c r="BO18" s="207">
        <v>1.9230769230769232E-3</v>
      </c>
      <c r="BP18" s="207">
        <v>1.9230769230769232E-3</v>
      </c>
      <c r="BQ18" s="207">
        <v>0</v>
      </c>
      <c r="BR18" s="207">
        <v>4.1666666666666666E-3</v>
      </c>
      <c r="BS18" s="207">
        <v>1.9230769230769232E-3</v>
      </c>
      <c r="BT18" s="207">
        <v>0</v>
      </c>
      <c r="BU18" s="207">
        <v>4.1666666666666666E-3</v>
      </c>
      <c r="BV18" s="207">
        <v>1.9230769230769232E-3</v>
      </c>
      <c r="BW18" s="207">
        <v>1.9230769230769232E-3</v>
      </c>
      <c r="BX18" s="207">
        <v>1.9230769230769232E-3</v>
      </c>
      <c r="BY18" s="207">
        <v>1.9230769230769232E-3</v>
      </c>
      <c r="BZ18" s="207">
        <v>1.9230769230769232E-3</v>
      </c>
      <c r="CA18" s="207">
        <v>1.9230769230769232E-3</v>
      </c>
      <c r="CB18" s="207">
        <v>4.1666666666666666E-3</v>
      </c>
      <c r="CC18" s="207">
        <v>1.9230769230769232E-3</v>
      </c>
      <c r="CD18" s="207">
        <v>4.1666666666666666E-3</v>
      </c>
      <c r="CE18" s="207">
        <v>1.9230769230769232E-3</v>
      </c>
      <c r="CF18" s="207">
        <v>1.9230769230769232E-3</v>
      </c>
      <c r="CG18" s="207">
        <v>1.9230769230769232E-3</v>
      </c>
      <c r="CH18" s="207">
        <v>1.9230769230769232E-3</v>
      </c>
      <c r="CI18" s="207">
        <v>0</v>
      </c>
      <c r="CJ18" s="207">
        <v>1.9230769230769232E-3</v>
      </c>
      <c r="CK18" s="207">
        <v>1.9230769230769232E-3</v>
      </c>
      <c r="CL18" s="207">
        <v>1.9230769230769232E-3</v>
      </c>
      <c r="CM18" s="207">
        <v>1.9230769230769232E-3</v>
      </c>
      <c r="CN18" s="207">
        <v>4.1666666666666666E-3</v>
      </c>
      <c r="CO18" s="207">
        <v>1.9230769230769232E-3</v>
      </c>
      <c r="CP18" s="207">
        <v>0</v>
      </c>
      <c r="CQ18" s="207">
        <v>1.9230769230769232E-3</v>
      </c>
      <c r="CR18" s="207">
        <v>1.9230769230769232E-3</v>
      </c>
      <c r="CS18" s="207">
        <v>1.9230769230769232E-3</v>
      </c>
      <c r="CT18" s="207">
        <v>1.9230769230769232E-3</v>
      </c>
      <c r="CU18" s="207">
        <v>1.9230769230769232E-3</v>
      </c>
      <c r="CV18" s="207">
        <v>0</v>
      </c>
      <c r="CW18" s="207">
        <v>4.1666666666666666E-3</v>
      </c>
      <c r="CX18" s="207">
        <v>1.9230769230769232E-3</v>
      </c>
      <c r="CY18" s="207">
        <v>1.9230769230769232E-3</v>
      </c>
      <c r="CZ18" s="207">
        <v>1.9230769230769232E-3</v>
      </c>
      <c r="DA18" s="207">
        <v>1.9230769230769232E-3</v>
      </c>
      <c r="DB18" s="207">
        <v>4.1666666666666666E-3</v>
      </c>
      <c r="DC18" s="207">
        <v>1.9230769230769232E-3</v>
      </c>
      <c r="DD18" s="207">
        <v>1.9230769230769232E-3</v>
      </c>
      <c r="DE18" s="207">
        <v>1.9230769230769232E-3</v>
      </c>
      <c r="DF18" s="207">
        <v>0</v>
      </c>
      <c r="DG18" s="207">
        <v>4.1666666666666666E-3</v>
      </c>
      <c r="DH18" s="207">
        <v>1.9230769230769232E-3</v>
      </c>
      <c r="DI18" s="207">
        <v>1.9230769230769232E-3</v>
      </c>
      <c r="DJ18" s="207">
        <v>4.1666666666666666E-3</v>
      </c>
      <c r="DK18" s="207">
        <v>1.9230769230769232E-3</v>
      </c>
      <c r="DL18" s="207">
        <v>0</v>
      </c>
      <c r="DM18" s="207">
        <v>4.1666666666666666E-3</v>
      </c>
      <c r="DN18" s="207">
        <v>1.9230769230769232E-3</v>
      </c>
      <c r="DO18" s="207">
        <v>1.9230769230769232E-3</v>
      </c>
      <c r="DP18" s="207">
        <v>1.9230769230769232E-3</v>
      </c>
      <c r="DQ18" s="207">
        <v>1.9230769230769232E-3</v>
      </c>
      <c r="DR18" s="207">
        <v>1.9230769230769232E-3</v>
      </c>
      <c r="DS18" s="207">
        <v>1.9230769230769232E-3</v>
      </c>
      <c r="DT18" s="207">
        <v>1.9230769230769232E-3</v>
      </c>
      <c r="DU18" s="207">
        <v>1.9230769230769232E-3</v>
      </c>
      <c r="DV18" s="207">
        <v>1.9230769230769232E-3</v>
      </c>
      <c r="DW18" s="207">
        <v>1.9230769230769232E-3</v>
      </c>
      <c r="DX18" s="207">
        <v>1.9230769230769232E-3</v>
      </c>
      <c r="DY18" s="207">
        <v>1.9230769230769232E-3</v>
      </c>
      <c r="DZ18" s="207">
        <v>1.9230769230769232E-3</v>
      </c>
      <c r="EA18" s="207">
        <v>1.9230769230769232E-3</v>
      </c>
      <c r="EB18" s="207">
        <v>1.9230769230769232E-3</v>
      </c>
      <c r="EC18" s="207">
        <v>1.9230769230769232E-3</v>
      </c>
      <c r="ED18" s="207">
        <v>1.9230769230769232E-3</v>
      </c>
      <c r="EE18" s="207">
        <v>1.9230769230769232E-3</v>
      </c>
      <c r="EF18" s="207">
        <v>1.9230769230769232E-3</v>
      </c>
      <c r="EG18" s="207">
        <v>1.9230769230769232E-3</v>
      </c>
      <c r="EH18" s="207">
        <v>1.9230769230769232E-3</v>
      </c>
      <c r="EI18" s="207">
        <v>0</v>
      </c>
      <c r="EJ18" s="207">
        <v>1.9230769230769232E-3</v>
      </c>
      <c r="EK18" s="207">
        <v>1.9230769230769232E-3</v>
      </c>
      <c r="EL18" s="207">
        <v>1.9230769230769232E-3</v>
      </c>
      <c r="EM18" s="207">
        <v>1.9230769230769232E-3</v>
      </c>
      <c r="EN18" s="207">
        <v>1.9230769230769232E-3</v>
      </c>
      <c r="EO18" s="207">
        <v>1.9230769230769232E-3</v>
      </c>
      <c r="EP18" s="207">
        <v>1.9230769230769232E-3</v>
      </c>
      <c r="EQ18" s="207">
        <v>1.9230769230769232E-3</v>
      </c>
      <c r="ER18" s="207">
        <v>0</v>
      </c>
      <c r="ES18" s="207">
        <v>4.1666666666666666E-3</v>
      </c>
      <c r="ET18" s="207">
        <v>1.9230769230769232E-3</v>
      </c>
      <c r="EU18" s="207">
        <v>1.9230769230769232E-3</v>
      </c>
      <c r="EV18" s="207">
        <v>4.1666666666666666E-3</v>
      </c>
      <c r="EW18" s="207">
        <v>1.9230769230769232E-3</v>
      </c>
      <c r="EX18" s="207">
        <v>1.9230769230769232E-3</v>
      </c>
      <c r="EY18" s="207">
        <v>1.9230769230769232E-3</v>
      </c>
      <c r="EZ18" s="207">
        <v>1.9230769230769232E-3</v>
      </c>
      <c r="FA18" s="207">
        <v>1.9230769230769232E-3</v>
      </c>
      <c r="FB18" s="207">
        <v>1.9230769230769232E-3</v>
      </c>
      <c r="FC18" s="207">
        <v>1.9230769230769232E-3</v>
      </c>
      <c r="FD18" s="207">
        <v>1.9230769230769232E-3</v>
      </c>
      <c r="FE18" s="207">
        <v>1.9230769230769232E-3</v>
      </c>
      <c r="FF18" s="207">
        <v>1.9230769230769232E-3</v>
      </c>
      <c r="FG18" s="207">
        <v>1.9230769230769232E-3</v>
      </c>
      <c r="FH18" s="207">
        <v>1.9230769230769232E-3</v>
      </c>
      <c r="FI18" s="207">
        <v>1.9230769230769232E-3</v>
      </c>
      <c r="FJ18" s="207">
        <v>1.9230769230769232E-3</v>
      </c>
      <c r="FK18" s="207">
        <v>1.9230769230769232E-3</v>
      </c>
      <c r="FL18" s="207">
        <v>1.9230769230769232E-3</v>
      </c>
      <c r="FM18" s="207">
        <v>1.9230769230769232E-3</v>
      </c>
      <c r="FN18" s="207">
        <v>1.9230769230769232E-3</v>
      </c>
      <c r="FO18" s="207">
        <v>1.9230769230769232E-3</v>
      </c>
      <c r="FP18" s="207">
        <v>1.9230769230769232E-3</v>
      </c>
      <c r="FQ18" s="207">
        <v>1.9230769230769232E-3</v>
      </c>
      <c r="FR18" s="207">
        <v>1.9230769230769232E-3</v>
      </c>
      <c r="FS18" s="207">
        <v>1.9230769230769232E-3</v>
      </c>
      <c r="FT18" s="207">
        <v>1.9230769230769232E-3</v>
      </c>
      <c r="FU18" s="207">
        <v>1.9230769230769232E-3</v>
      </c>
      <c r="FV18" s="207">
        <v>1.9230769230769232E-3</v>
      </c>
      <c r="FW18" s="207">
        <v>1.9230769230769232E-3</v>
      </c>
      <c r="FX18" s="207">
        <v>1.9230769230769232E-3</v>
      </c>
      <c r="FY18" s="207">
        <v>1.9230769230769232E-3</v>
      </c>
      <c r="FZ18" s="207">
        <v>1.9230769230769232E-3</v>
      </c>
      <c r="GA18" s="207">
        <v>1.9230769230769232E-3</v>
      </c>
      <c r="GB18" s="207">
        <v>1.9230769230769232E-3</v>
      </c>
      <c r="GC18" s="207">
        <v>9.6153846153846159E-4</v>
      </c>
      <c r="GD18" s="207">
        <v>9.6153846153846159E-4</v>
      </c>
      <c r="GE18" s="207">
        <v>9.6153846153846159E-4</v>
      </c>
      <c r="GF18" s="207">
        <v>9.6153846153846159E-4</v>
      </c>
      <c r="GG18" s="207">
        <v>9.6153846153846159E-4</v>
      </c>
      <c r="GH18" s="207">
        <v>9.6153846153846159E-4</v>
      </c>
      <c r="GI18" s="207">
        <v>9.6153846153846159E-4</v>
      </c>
      <c r="GJ18" s="207">
        <v>9.6153846153846159E-4</v>
      </c>
      <c r="GK18" s="207">
        <v>9.6153846153846159E-4</v>
      </c>
      <c r="GL18" s="207">
        <v>9.6153846153846159E-4</v>
      </c>
      <c r="GM18" s="207">
        <v>9.6153846153846159E-4</v>
      </c>
      <c r="GN18" s="207">
        <v>9.6153846153846159E-4</v>
      </c>
      <c r="GO18" s="207">
        <v>9.6153846153846159E-4</v>
      </c>
      <c r="GP18" s="207">
        <v>9.6153846153846159E-4</v>
      </c>
      <c r="GQ18" s="207">
        <v>9.6153846153846159E-4</v>
      </c>
      <c r="GR18" s="207">
        <v>9.6153846153846159E-4</v>
      </c>
      <c r="GS18" s="207">
        <v>9.6153846153846159E-4</v>
      </c>
      <c r="GT18" s="207">
        <v>9.6153846153846159E-4</v>
      </c>
      <c r="GU18" s="207">
        <v>9.6153846153846159E-4</v>
      </c>
      <c r="GV18" s="207">
        <v>1.9230769230769232E-3</v>
      </c>
      <c r="GW18" s="207">
        <v>1.9230769230769232E-3</v>
      </c>
      <c r="GX18" s="207">
        <v>1.9230769230769232E-3</v>
      </c>
      <c r="GY18" s="207">
        <v>1.9230769230769232E-3</v>
      </c>
      <c r="GZ18" s="207">
        <v>0</v>
      </c>
      <c r="HA18" s="207">
        <v>1.9230769230769232E-3</v>
      </c>
      <c r="HB18" s="207">
        <v>1.9230769230769232E-3</v>
      </c>
      <c r="HC18" s="207">
        <v>1.9230769230769232E-3</v>
      </c>
      <c r="HD18" s="207">
        <v>1.9230769230769232E-3</v>
      </c>
      <c r="HE18" s="207">
        <v>1.9230769230769232E-3</v>
      </c>
      <c r="HF18" s="207">
        <v>1.9230769230769232E-3</v>
      </c>
      <c r="HG18" s="207">
        <v>1.9230769230769232E-3</v>
      </c>
      <c r="HH18" s="207">
        <v>1.9230769230769232E-3</v>
      </c>
      <c r="HI18" s="207">
        <v>1.9230769230769232E-3</v>
      </c>
      <c r="HJ18" s="207">
        <v>1.9230769230769232E-3</v>
      </c>
      <c r="HK18" s="207">
        <v>1.9230769230769232E-3</v>
      </c>
      <c r="HL18" s="207">
        <v>1.9230769230769232E-3</v>
      </c>
      <c r="HM18" s="207"/>
      <c r="HN18" s="207"/>
      <c r="HO18" s="207"/>
    </row>
    <row r="19" spans="1:223" s="208" customFormat="1" ht="12.75" x14ac:dyDescent="0.2">
      <c r="A19" s="205">
        <v>16</v>
      </c>
      <c r="B19" s="206" t="s">
        <v>625</v>
      </c>
      <c r="C19" s="207">
        <v>-9.6153846153846159E-4</v>
      </c>
      <c r="D19" s="207">
        <v>-9.6153846153846159E-4</v>
      </c>
      <c r="E19" s="207">
        <v>-9.6153846153846159E-4</v>
      </c>
      <c r="F19" s="207">
        <v>-9.6153846153846159E-4</v>
      </c>
      <c r="G19" s="207">
        <v>-9.6153846153846159E-4</v>
      </c>
      <c r="H19" s="207">
        <v>-9.6153846153846159E-4</v>
      </c>
      <c r="I19" s="207">
        <v>-9.6153846153846159E-4</v>
      </c>
      <c r="J19" s="207">
        <v>-9.6153846153846159E-4</v>
      </c>
      <c r="K19" s="207">
        <v>-9.6153846153846159E-4</v>
      </c>
      <c r="L19" s="207">
        <v>-9.6153846153846159E-4</v>
      </c>
      <c r="M19" s="207">
        <v>-9.6153846153846159E-4</v>
      </c>
      <c r="N19" s="207">
        <v>-9.6153846153846159E-4</v>
      </c>
      <c r="O19" s="207">
        <v>-9.6153846153846159E-4</v>
      </c>
      <c r="P19" s="207">
        <v>-9.6153846153846159E-4</v>
      </c>
      <c r="Q19" s="207">
        <v>-9.6153846153846159E-4</v>
      </c>
      <c r="R19" s="207">
        <v>-9.6153846153846159E-4</v>
      </c>
      <c r="S19" s="207">
        <v>-9.6153846153846159E-4</v>
      </c>
      <c r="T19" s="207">
        <v>-9.6153846153846159E-4</v>
      </c>
      <c r="U19" s="207">
        <v>-9.6153846153846159E-4</v>
      </c>
      <c r="V19" s="207">
        <v>-9.6153846153846159E-4</v>
      </c>
      <c r="W19" s="207">
        <v>-9.6153846153846159E-4</v>
      </c>
      <c r="X19" s="207">
        <v>-9.6153846153846159E-4</v>
      </c>
      <c r="Y19" s="207">
        <v>-2.0833333333333333E-3</v>
      </c>
      <c r="Z19" s="207">
        <v>-9.6153846153846159E-4</v>
      </c>
      <c r="AA19" s="207">
        <v>-9.6153846153846159E-4</v>
      </c>
      <c r="AB19" s="207">
        <v>-9.6153846153846159E-4</v>
      </c>
      <c r="AC19" s="207">
        <v>-9.6153846153846159E-4</v>
      </c>
      <c r="AD19" s="207">
        <v>-9.6153846153846159E-4</v>
      </c>
      <c r="AE19" s="207">
        <v>-9.6153846153846159E-4</v>
      </c>
      <c r="AF19" s="207">
        <v>-9.6153846153846159E-4</v>
      </c>
      <c r="AG19" s="207">
        <v>-9.6153846153846159E-4</v>
      </c>
      <c r="AH19" s="207">
        <v>-9.6153846153846159E-4</v>
      </c>
      <c r="AI19" s="207">
        <v>-9.6153846153846159E-4</v>
      </c>
      <c r="AJ19" s="207">
        <v>-9.6153846153846159E-4</v>
      </c>
      <c r="AK19" s="207">
        <v>-9.6153846153846159E-4</v>
      </c>
      <c r="AL19" s="207">
        <v>-9.6153846153846159E-4</v>
      </c>
      <c r="AM19" s="207">
        <v>-9.6153846153846159E-4</v>
      </c>
      <c r="AN19" s="207">
        <v>-9.6153846153846159E-4</v>
      </c>
      <c r="AO19" s="207">
        <v>-9.6153846153846159E-4</v>
      </c>
      <c r="AP19" s="207">
        <v>-9.6153846153846159E-4</v>
      </c>
      <c r="AQ19" s="207">
        <v>-9.6153846153846159E-4</v>
      </c>
      <c r="AR19" s="207">
        <v>-9.6153846153846159E-4</v>
      </c>
      <c r="AS19" s="207">
        <v>-2.0833333333333333E-3</v>
      </c>
      <c r="AT19" s="207">
        <v>-9.6153846153846159E-4</v>
      </c>
      <c r="AU19" s="207">
        <v>-9.6153846153846159E-4</v>
      </c>
      <c r="AV19" s="207">
        <v>-9.6153846153846159E-4</v>
      </c>
      <c r="AW19" s="207">
        <v>-9.6153846153846159E-4</v>
      </c>
      <c r="AX19" s="207">
        <v>-9.6153846153846159E-4</v>
      </c>
      <c r="AY19" s="207">
        <v>-2E-3</v>
      </c>
      <c r="AZ19" s="207">
        <v>-2.0833333333333333E-3</v>
      </c>
      <c r="BA19" s="207">
        <v>-9.6153846153846159E-4</v>
      </c>
      <c r="BB19" s="207">
        <v>-9.6153846153846159E-4</v>
      </c>
      <c r="BC19" s="207">
        <v>-2E-3</v>
      </c>
      <c r="BD19" s="207">
        <v>-2.0833333333333333E-3</v>
      </c>
      <c r="BE19" s="207">
        <v>-9.6153846153846159E-4</v>
      </c>
      <c r="BF19" s="207">
        <v>-9.6153846153846159E-4</v>
      </c>
      <c r="BG19" s="207">
        <v>-9.6153846153846159E-4</v>
      </c>
      <c r="BH19" s="207">
        <v>-2E-3</v>
      </c>
      <c r="BI19" s="207">
        <v>-2.0833333333333333E-3</v>
      </c>
      <c r="BJ19" s="207">
        <v>-9.6153846153846159E-4</v>
      </c>
      <c r="BK19" s="207">
        <v>-9.6153846153846159E-4</v>
      </c>
      <c r="BL19" s="207">
        <v>-2E-3</v>
      </c>
      <c r="BM19" s="207">
        <v>-2.0833333333333333E-3</v>
      </c>
      <c r="BN19" s="207">
        <v>-9.6153846153846159E-4</v>
      </c>
      <c r="BO19" s="207">
        <v>-9.6153846153846159E-4</v>
      </c>
      <c r="BP19" s="207">
        <v>-9.6153846153846159E-4</v>
      </c>
      <c r="BQ19" s="207">
        <v>-2E-3</v>
      </c>
      <c r="BR19" s="207">
        <v>-2.0833333333333333E-3</v>
      </c>
      <c r="BS19" s="207">
        <v>-9.6153846153846159E-4</v>
      </c>
      <c r="BT19" s="207">
        <v>-2E-3</v>
      </c>
      <c r="BU19" s="207">
        <v>-2.0833333333333333E-3</v>
      </c>
      <c r="BV19" s="207">
        <v>-9.6153846153846159E-4</v>
      </c>
      <c r="BW19" s="207">
        <v>-9.6153846153846159E-4</v>
      </c>
      <c r="BX19" s="207">
        <v>-9.6153846153846159E-4</v>
      </c>
      <c r="BY19" s="207">
        <v>-9.6153846153846159E-4</v>
      </c>
      <c r="BZ19" s="207">
        <v>-9.6153846153846159E-4</v>
      </c>
      <c r="CA19" s="207">
        <v>-9.6153846153846159E-4</v>
      </c>
      <c r="CB19" s="207">
        <v>-2.0833333333333333E-3</v>
      </c>
      <c r="CC19" s="207">
        <v>-9.6153846153846159E-4</v>
      </c>
      <c r="CD19" s="207">
        <v>-2.0833333333333333E-3</v>
      </c>
      <c r="CE19" s="207">
        <v>-9.6153846153846159E-4</v>
      </c>
      <c r="CF19" s="207">
        <v>-9.6153846153846159E-4</v>
      </c>
      <c r="CG19" s="207">
        <v>-9.6153846153846159E-4</v>
      </c>
      <c r="CH19" s="207">
        <v>-9.6153846153846159E-4</v>
      </c>
      <c r="CI19" s="207">
        <v>-2E-3</v>
      </c>
      <c r="CJ19" s="207">
        <v>-9.6153846153846159E-4</v>
      </c>
      <c r="CK19" s="207">
        <v>-9.6153846153846159E-4</v>
      </c>
      <c r="CL19" s="207">
        <v>-9.6153846153846159E-4</v>
      </c>
      <c r="CM19" s="207">
        <v>-9.6153846153846159E-4</v>
      </c>
      <c r="CN19" s="207">
        <v>-2.0833333333333333E-3</v>
      </c>
      <c r="CO19" s="207">
        <v>-9.6153846153846159E-4</v>
      </c>
      <c r="CP19" s="207">
        <v>-2E-3</v>
      </c>
      <c r="CQ19" s="207">
        <v>-9.6153846153846159E-4</v>
      </c>
      <c r="CR19" s="207">
        <v>-9.6153846153846159E-4</v>
      </c>
      <c r="CS19" s="207">
        <v>-9.6153846153846159E-4</v>
      </c>
      <c r="CT19" s="207">
        <v>-9.6153846153846159E-4</v>
      </c>
      <c r="CU19" s="207">
        <v>-9.6153846153846159E-4</v>
      </c>
      <c r="CV19" s="207">
        <v>-2E-3</v>
      </c>
      <c r="CW19" s="207">
        <v>-2.0833333333333333E-3</v>
      </c>
      <c r="CX19" s="207">
        <v>-9.6153846153846159E-4</v>
      </c>
      <c r="CY19" s="207">
        <v>-9.6153846153846159E-4</v>
      </c>
      <c r="CZ19" s="207">
        <v>-9.6153846153846159E-4</v>
      </c>
      <c r="DA19" s="207">
        <v>-9.6153846153846159E-4</v>
      </c>
      <c r="DB19" s="207">
        <v>-2.0833333333333333E-3</v>
      </c>
      <c r="DC19" s="207">
        <v>-9.6153846153846159E-4</v>
      </c>
      <c r="DD19" s="207">
        <v>-9.6153846153846159E-4</v>
      </c>
      <c r="DE19" s="207">
        <v>-9.6153846153846159E-4</v>
      </c>
      <c r="DF19" s="207">
        <v>-2E-3</v>
      </c>
      <c r="DG19" s="207">
        <v>-2.0833333333333333E-3</v>
      </c>
      <c r="DH19" s="207">
        <v>-9.6153846153846159E-4</v>
      </c>
      <c r="DI19" s="207">
        <v>-9.6153846153846159E-4</v>
      </c>
      <c r="DJ19" s="207">
        <v>-2.0833333333333333E-3</v>
      </c>
      <c r="DK19" s="207">
        <v>-9.6153846153846159E-4</v>
      </c>
      <c r="DL19" s="207">
        <v>-2E-3</v>
      </c>
      <c r="DM19" s="207">
        <v>-2.0833333333333333E-3</v>
      </c>
      <c r="DN19" s="207">
        <v>-9.6153846153846159E-4</v>
      </c>
      <c r="DO19" s="207">
        <v>-9.6153846153846159E-4</v>
      </c>
      <c r="DP19" s="207">
        <v>-9.6153846153846159E-4</v>
      </c>
      <c r="DQ19" s="207">
        <v>-9.6153846153846159E-4</v>
      </c>
      <c r="DR19" s="207">
        <v>-9.6153846153846159E-4</v>
      </c>
      <c r="DS19" s="207">
        <v>-9.6153846153846159E-4</v>
      </c>
      <c r="DT19" s="207">
        <v>-9.6153846153846159E-4</v>
      </c>
      <c r="DU19" s="207">
        <v>-9.6153846153846159E-4</v>
      </c>
      <c r="DV19" s="207">
        <v>-9.6153846153846159E-4</v>
      </c>
      <c r="DW19" s="207">
        <v>-9.6153846153846159E-4</v>
      </c>
      <c r="DX19" s="207">
        <v>-9.6153846153846159E-4</v>
      </c>
      <c r="DY19" s="207">
        <v>-9.6153846153846159E-4</v>
      </c>
      <c r="DZ19" s="207">
        <v>-9.6153846153846159E-4</v>
      </c>
      <c r="EA19" s="207">
        <v>-9.6153846153846159E-4</v>
      </c>
      <c r="EB19" s="207">
        <v>-9.6153846153846159E-4</v>
      </c>
      <c r="EC19" s="207">
        <v>-9.6153846153846159E-4</v>
      </c>
      <c r="ED19" s="207">
        <v>-9.6153846153846159E-4</v>
      </c>
      <c r="EE19" s="207">
        <v>-9.6153846153846159E-4</v>
      </c>
      <c r="EF19" s="207">
        <v>-9.6153846153846159E-4</v>
      </c>
      <c r="EG19" s="207">
        <v>-9.6153846153846159E-4</v>
      </c>
      <c r="EH19" s="207">
        <v>-9.6153846153846159E-4</v>
      </c>
      <c r="EI19" s="207">
        <v>-2E-3</v>
      </c>
      <c r="EJ19" s="207">
        <v>-9.6153846153846159E-4</v>
      </c>
      <c r="EK19" s="207">
        <v>-9.6153846153846159E-4</v>
      </c>
      <c r="EL19" s="207">
        <v>-9.6153846153846159E-4</v>
      </c>
      <c r="EM19" s="207">
        <v>-9.6153846153846159E-4</v>
      </c>
      <c r="EN19" s="207">
        <v>-9.6153846153846159E-4</v>
      </c>
      <c r="EO19" s="207">
        <v>-9.6153846153846159E-4</v>
      </c>
      <c r="EP19" s="207">
        <v>-9.6153846153846159E-4</v>
      </c>
      <c r="EQ19" s="207">
        <v>-9.6153846153846159E-4</v>
      </c>
      <c r="ER19" s="207">
        <v>-2E-3</v>
      </c>
      <c r="ES19" s="207">
        <v>-2.0833333333333333E-3</v>
      </c>
      <c r="ET19" s="207">
        <v>-9.6153846153846159E-4</v>
      </c>
      <c r="EU19" s="207">
        <v>-9.6153846153846159E-4</v>
      </c>
      <c r="EV19" s="207">
        <v>-2.0833333333333333E-3</v>
      </c>
      <c r="EW19" s="207">
        <v>-9.6153846153846159E-4</v>
      </c>
      <c r="EX19" s="207">
        <v>-9.6153846153846159E-4</v>
      </c>
      <c r="EY19" s="207">
        <v>-9.6153846153846159E-4</v>
      </c>
      <c r="EZ19" s="207">
        <v>-9.6153846153846159E-4</v>
      </c>
      <c r="FA19" s="207">
        <v>-9.6153846153846159E-4</v>
      </c>
      <c r="FB19" s="207">
        <v>-9.6153846153846159E-4</v>
      </c>
      <c r="FC19" s="207">
        <v>-9.6153846153846159E-4</v>
      </c>
      <c r="FD19" s="207">
        <v>-9.6153846153846159E-4</v>
      </c>
      <c r="FE19" s="207">
        <v>-9.6153846153846159E-4</v>
      </c>
      <c r="FF19" s="207">
        <v>-9.6153846153846159E-4</v>
      </c>
      <c r="FG19" s="207">
        <v>-9.6153846153846159E-4</v>
      </c>
      <c r="FH19" s="207">
        <v>-9.6153846153846159E-4</v>
      </c>
      <c r="FI19" s="207">
        <v>-9.6153846153846159E-4</v>
      </c>
      <c r="FJ19" s="207">
        <v>-9.6153846153846159E-4</v>
      </c>
      <c r="FK19" s="207">
        <v>-9.6153846153846159E-4</v>
      </c>
      <c r="FL19" s="207">
        <v>-9.6153846153846159E-4</v>
      </c>
      <c r="FM19" s="207">
        <v>-9.6153846153846159E-4</v>
      </c>
      <c r="FN19" s="207">
        <v>-9.6153846153846159E-4</v>
      </c>
      <c r="FO19" s="207">
        <v>-9.6153846153846159E-4</v>
      </c>
      <c r="FP19" s="207">
        <v>-9.6153846153846159E-4</v>
      </c>
      <c r="FQ19" s="207">
        <v>-9.6153846153846159E-4</v>
      </c>
      <c r="FR19" s="207">
        <v>-9.6153846153846159E-4</v>
      </c>
      <c r="FS19" s="207">
        <v>-9.6153846153846159E-4</v>
      </c>
      <c r="FT19" s="207">
        <v>-9.6153846153846159E-4</v>
      </c>
      <c r="FU19" s="207">
        <v>-9.6153846153846159E-4</v>
      </c>
      <c r="FV19" s="207">
        <v>-9.6153846153846159E-4</v>
      </c>
      <c r="FW19" s="207">
        <v>-9.6153846153846159E-4</v>
      </c>
      <c r="FX19" s="207">
        <v>-9.6153846153846159E-4</v>
      </c>
      <c r="FY19" s="207">
        <v>-9.6153846153846159E-4</v>
      </c>
      <c r="FZ19" s="207">
        <v>-9.6153846153846159E-4</v>
      </c>
      <c r="GA19" s="207">
        <v>-9.6153846153846159E-4</v>
      </c>
      <c r="GB19" s="207">
        <v>-9.6153846153846159E-4</v>
      </c>
      <c r="GC19" s="207">
        <v>-9.6153846153846159E-4</v>
      </c>
      <c r="GD19" s="207">
        <v>-9.6153846153846159E-4</v>
      </c>
      <c r="GE19" s="207">
        <v>-9.6153846153846159E-4</v>
      </c>
      <c r="GF19" s="207">
        <v>-9.6153846153846159E-4</v>
      </c>
      <c r="GG19" s="207">
        <v>-9.6153846153846159E-4</v>
      </c>
      <c r="GH19" s="207">
        <v>-9.6153846153846159E-4</v>
      </c>
      <c r="GI19" s="207">
        <v>-9.6153846153846159E-4</v>
      </c>
      <c r="GJ19" s="207">
        <v>-9.6153846153846159E-4</v>
      </c>
      <c r="GK19" s="207">
        <v>-9.6153846153846159E-4</v>
      </c>
      <c r="GL19" s="207">
        <v>-9.6153846153846159E-4</v>
      </c>
      <c r="GM19" s="207">
        <v>-9.6153846153846159E-4</v>
      </c>
      <c r="GN19" s="207">
        <v>-9.6153846153846159E-4</v>
      </c>
      <c r="GO19" s="207">
        <v>-9.6153846153846159E-4</v>
      </c>
      <c r="GP19" s="207">
        <v>-9.6153846153846159E-4</v>
      </c>
      <c r="GQ19" s="207">
        <v>-9.6153846153846159E-4</v>
      </c>
      <c r="GR19" s="207">
        <v>-9.6153846153846159E-4</v>
      </c>
      <c r="GS19" s="207">
        <v>-9.6153846153846159E-4</v>
      </c>
      <c r="GT19" s="207">
        <v>-9.6153846153846159E-4</v>
      </c>
      <c r="GU19" s="207">
        <v>-9.6153846153846159E-4</v>
      </c>
      <c r="GV19" s="207">
        <v>-9.6153846153846159E-4</v>
      </c>
      <c r="GW19" s="207">
        <v>-9.6153846153846159E-4</v>
      </c>
      <c r="GX19" s="207">
        <v>-9.6153846153846159E-4</v>
      </c>
      <c r="GY19" s="207">
        <v>-9.6153846153846159E-4</v>
      </c>
      <c r="GZ19" s="207">
        <v>-2E-3</v>
      </c>
      <c r="HA19" s="207">
        <v>-9.6153846153846159E-4</v>
      </c>
      <c r="HB19" s="207">
        <v>-9.6153846153846159E-4</v>
      </c>
      <c r="HC19" s="207">
        <v>-9.6153846153846159E-4</v>
      </c>
      <c r="HD19" s="207">
        <v>-9.6153846153846159E-4</v>
      </c>
      <c r="HE19" s="207">
        <v>-9.6153846153846159E-4</v>
      </c>
      <c r="HF19" s="207">
        <v>-9.6153846153846159E-4</v>
      </c>
      <c r="HG19" s="207">
        <v>-9.6153846153846159E-4</v>
      </c>
      <c r="HH19" s="207">
        <v>-9.6153846153846159E-4</v>
      </c>
      <c r="HI19" s="207">
        <v>-9.6153846153846159E-4</v>
      </c>
      <c r="HJ19" s="207">
        <v>-9.6153846153846159E-4</v>
      </c>
      <c r="HK19" s="207">
        <v>-9.6153846153846159E-4</v>
      </c>
      <c r="HL19" s="207">
        <v>-9.6153846153846159E-4</v>
      </c>
      <c r="HM19" s="207"/>
      <c r="HN19" s="207"/>
      <c r="HO19" s="207"/>
    </row>
    <row r="20" spans="1:223" s="208" customFormat="1" ht="12.75" x14ac:dyDescent="0.2">
      <c r="A20" s="205">
        <v>17</v>
      </c>
      <c r="B20" s="206" t="s">
        <v>626</v>
      </c>
      <c r="C20" s="207">
        <v>1.9230769230769232E-3</v>
      </c>
      <c r="D20" s="207">
        <v>0</v>
      </c>
      <c r="E20" s="207">
        <v>1.9230769230769232E-3</v>
      </c>
      <c r="F20" s="207">
        <v>0</v>
      </c>
      <c r="G20" s="207">
        <v>1.9230769230769232E-3</v>
      </c>
      <c r="H20" s="207">
        <v>1.9230769230769232E-3</v>
      </c>
      <c r="I20" s="207">
        <v>1.9230769230769232E-3</v>
      </c>
      <c r="J20" s="207">
        <v>1.9230769230769232E-3</v>
      </c>
      <c r="K20" s="207">
        <v>1.9230769230769232E-3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  <c r="AX20" s="207">
        <v>0</v>
      </c>
      <c r="AY20" s="207">
        <v>0</v>
      </c>
      <c r="AZ20" s="207">
        <v>0</v>
      </c>
      <c r="BA20" s="207">
        <v>0</v>
      </c>
      <c r="BB20" s="207">
        <v>0</v>
      </c>
      <c r="BC20" s="207">
        <v>0</v>
      </c>
      <c r="BD20" s="207">
        <v>0</v>
      </c>
      <c r="BE20" s="207">
        <v>0</v>
      </c>
      <c r="BF20" s="207">
        <v>0</v>
      </c>
      <c r="BG20" s="207">
        <v>0</v>
      </c>
      <c r="BH20" s="207">
        <v>0</v>
      </c>
      <c r="BI20" s="207">
        <v>0</v>
      </c>
      <c r="BJ20" s="207">
        <v>0</v>
      </c>
      <c r="BK20" s="207">
        <v>0</v>
      </c>
      <c r="BL20" s="207">
        <v>0</v>
      </c>
      <c r="BM20" s="207">
        <v>0</v>
      </c>
      <c r="BN20" s="207">
        <v>0</v>
      </c>
      <c r="BO20" s="207">
        <v>0</v>
      </c>
      <c r="BP20" s="207">
        <v>0</v>
      </c>
      <c r="BQ20" s="207">
        <v>0</v>
      </c>
      <c r="BR20" s="207">
        <v>0</v>
      </c>
      <c r="BS20" s="207">
        <v>0</v>
      </c>
      <c r="BT20" s="207">
        <v>0</v>
      </c>
      <c r="BU20" s="207">
        <v>0</v>
      </c>
      <c r="BV20" s="207">
        <v>0</v>
      </c>
      <c r="BW20" s="207">
        <v>0</v>
      </c>
      <c r="BX20" s="207">
        <v>0</v>
      </c>
      <c r="BY20" s="207">
        <v>0</v>
      </c>
      <c r="BZ20" s="207">
        <v>0</v>
      </c>
      <c r="CA20" s="207">
        <v>0</v>
      </c>
      <c r="CB20" s="207">
        <v>0</v>
      </c>
      <c r="CC20" s="207">
        <v>0</v>
      </c>
      <c r="CD20" s="207">
        <v>0</v>
      </c>
      <c r="CE20" s="207">
        <v>0</v>
      </c>
      <c r="CF20" s="207">
        <v>0</v>
      </c>
      <c r="CG20" s="207">
        <v>0</v>
      </c>
      <c r="CH20" s="207">
        <v>0</v>
      </c>
      <c r="CI20" s="207">
        <v>0</v>
      </c>
      <c r="CJ20" s="207">
        <v>0</v>
      </c>
      <c r="CK20" s="207">
        <v>0</v>
      </c>
      <c r="CL20" s="207">
        <v>0</v>
      </c>
      <c r="CM20" s="207">
        <v>0</v>
      </c>
      <c r="CN20" s="207">
        <v>0</v>
      </c>
      <c r="CO20" s="207">
        <v>0</v>
      </c>
      <c r="CP20" s="207">
        <v>0</v>
      </c>
      <c r="CQ20" s="207">
        <v>0</v>
      </c>
      <c r="CR20" s="207">
        <v>0</v>
      </c>
      <c r="CS20" s="207">
        <v>0</v>
      </c>
      <c r="CT20" s="207">
        <v>0</v>
      </c>
      <c r="CU20" s="207">
        <v>0</v>
      </c>
      <c r="CV20" s="207">
        <v>0</v>
      </c>
      <c r="CW20" s="207">
        <v>0</v>
      </c>
      <c r="CX20" s="207">
        <v>0</v>
      </c>
      <c r="CY20" s="207">
        <v>0</v>
      </c>
      <c r="CZ20" s="207">
        <v>0</v>
      </c>
      <c r="DA20" s="207">
        <v>0</v>
      </c>
      <c r="DB20" s="207">
        <v>0</v>
      </c>
      <c r="DC20" s="207">
        <v>0</v>
      </c>
      <c r="DD20" s="207">
        <v>0</v>
      </c>
      <c r="DE20" s="207">
        <v>0</v>
      </c>
      <c r="DF20" s="207">
        <v>0</v>
      </c>
      <c r="DG20" s="207">
        <v>0</v>
      </c>
      <c r="DH20" s="207">
        <v>0</v>
      </c>
      <c r="DI20" s="207">
        <v>0</v>
      </c>
      <c r="DJ20" s="207">
        <v>0</v>
      </c>
      <c r="DK20" s="207">
        <v>0</v>
      </c>
      <c r="DL20" s="207">
        <v>0</v>
      </c>
      <c r="DM20" s="207">
        <v>0</v>
      </c>
      <c r="DN20" s="207">
        <v>0</v>
      </c>
      <c r="DO20" s="207">
        <v>0</v>
      </c>
      <c r="DP20" s="207">
        <v>0</v>
      </c>
      <c r="DQ20" s="207">
        <v>0</v>
      </c>
      <c r="DR20" s="207">
        <v>0</v>
      </c>
      <c r="DS20" s="207">
        <v>0</v>
      </c>
      <c r="DT20" s="207">
        <v>0</v>
      </c>
      <c r="DU20" s="207">
        <v>0</v>
      </c>
      <c r="DV20" s="207">
        <v>0</v>
      </c>
      <c r="DW20" s="207">
        <v>0</v>
      </c>
      <c r="DX20" s="207">
        <v>0</v>
      </c>
      <c r="DY20" s="207">
        <v>0</v>
      </c>
      <c r="DZ20" s="207">
        <v>0</v>
      </c>
      <c r="EA20" s="207">
        <v>0</v>
      </c>
      <c r="EB20" s="207">
        <v>0</v>
      </c>
      <c r="EC20" s="207">
        <v>0</v>
      </c>
      <c r="ED20" s="207">
        <v>0</v>
      </c>
      <c r="EE20" s="207">
        <v>0</v>
      </c>
      <c r="EF20" s="207">
        <v>0</v>
      </c>
      <c r="EG20" s="207">
        <v>0</v>
      </c>
      <c r="EH20" s="207">
        <v>0</v>
      </c>
      <c r="EI20" s="207">
        <v>0</v>
      </c>
      <c r="EJ20" s="207">
        <v>0</v>
      </c>
      <c r="EK20" s="207">
        <v>0</v>
      </c>
      <c r="EL20" s="207">
        <v>0</v>
      </c>
      <c r="EM20" s="207">
        <v>0</v>
      </c>
      <c r="EN20" s="207">
        <v>0</v>
      </c>
      <c r="EO20" s="207">
        <v>0</v>
      </c>
      <c r="EP20" s="207">
        <v>0</v>
      </c>
      <c r="EQ20" s="207">
        <v>0</v>
      </c>
      <c r="ER20" s="207">
        <v>0</v>
      </c>
      <c r="ES20" s="207">
        <v>0</v>
      </c>
      <c r="ET20" s="207">
        <v>0</v>
      </c>
      <c r="EU20" s="207">
        <v>0</v>
      </c>
      <c r="EV20" s="207">
        <v>0</v>
      </c>
      <c r="EW20" s="207">
        <v>0</v>
      </c>
      <c r="EX20" s="207">
        <v>0</v>
      </c>
      <c r="EY20" s="207">
        <v>0</v>
      </c>
      <c r="EZ20" s="207">
        <v>0</v>
      </c>
      <c r="FA20" s="207">
        <v>0</v>
      </c>
      <c r="FB20" s="207">
        <v>0</v>
      </c>
      <c r="FC20" s="207">
        <v>0</v>
      </c>
      <c r="FD20" s="207">
        <v>0</v>
      </c>
      <c r="FE20" s="207">
        <v>0</v>
      </c>
      <c r="FF20" s="207">
        <v>0</v>
      </c>
      <c r="FG20" s="207">
        <v>0</v>
      </c>
      <c r="FH20" s="207">
        <v>0</v>
      </c>
      <c r="FI20" s="207">
        <v>0</v>
      </c>
      <c r="FJ20" s="207">
        <v>0</v>
      </c>
      <c r="FK20" s="207">
        <v>0</v>
      </c>
      <c r="FL20" s="207">
        <v>0</v>
      </c>
      <c r="FM20" s="207">
        <v>0</v>
      </c>
      <c r="FN20" s="207">
        <v>0</v>
      </c>
      <c r="FO20" s="207">
        <v>0</v>
      </c>
      <c r="FP20" s="207">
        <v>0</v>
      </c>
      <c r="FQ20" s="207">
        <v>0</v>
      </c>
      <c r="FR20" s="207">
        <v>0</v>
      </c>
      <c r="FS20" s="207">
        <v>0</v>
      </c>
      <c r="FT20" s="207">
        <v>0</v>
      </c>
      <c r="FU20" s="207">
        <v>0</v>
      </c>
      <c r="FV20" s="207">
        <v>0</v>
      </c>
      <c r="FW20" s="207">
        <v>0</v>
      </c>
      <c r="FX20" s="207">
        <v>0</v>
      </c>
      <c r="FY20" s="207">
        <v>0</v>
      </c>
      <c r="FZ20" s="207">
        <v>0</v>
      </c>
      <c r="GA20" s="207">
        <v>0</v>
      </c>
      <c r="GB20" s="207">
        <v>0</v>
      </c>
      <c r="GC20" s="207">
        <v>0</v>
      </c>
      <c r="GD20" s="207">
        <v>0</v>
      </c>
      <c r="GE20" s="207">
        <v>0</v>
      </c>
      <c r="GF20" s="207">
        <v>0</v>
      </c>
      <c r="GG20" s="207">
        <v>0</v>
      </c>
      <c r="GH20" s="207">
        <v>0</v>
      </c>
      <c r="GI20" s="207">
        <v>0</v>
      </c>
      <c r="GJ20" s="207">
        <v>0</v>
      </c>
      <c r="GK20" s="207">
        <v>0</v>
      </c>
      <c r="GL20" s="207">
        <v>0</v>
      </c>
      <c r="GM20" s="207">
        <v>0</v>
      </c>
      <c r="GN20" s="207">
        <v>0</v>
      </c>
      <c r="GO20" s="207">
        <v>0</v>
      </c>
      <c r="GP20" s="207">
        <v>0</v>
      </c>
      <c r="GQ20" s="207">
        <v>0</v>
      </c>
      <c r="GR20" s="207">
        <v>0</v>
      </c>
      <c r="GS20" s="207">
        <v>0</v>
      </c>
      <c r="GT20" s="207">
        <v>0</v>
      </c>
      <c r="GU20" s="207">
        <v>0</v>
      </c>
      <c r="GV20" s="207">
        <v>0</v>
      </c>
      <c r="GW20" s="207">
        <v>0</v>
      </c>
      <c r="GX20" s="207">
        <v>0</v>
      </c>
      <c r="GY20" s="207">
        <v>0</v>
      </c>
      <c r="GZ20" s="207">
        <v>0</v>
      </c>
      <c r="HA20" s="207">
        <v>0</v>
      </c>
      <c r="HB20" s="207">
        <v>0</v>
      </c>
      <c r="HC20" s="207">
        <v>0</v>
      </c>
      <c r="HD20" s="207">
        <v>0</v>
      </c>
      <c r="HE20" s="207">
        <v>0</v>
      </c>
      <c r="HF20" s="207">
        <v>0</v>
      </c>
      <c r="HG20" s="207">
        <v>0</v>
      </c>
      <c r="HH20" s="207">
        <v>0</v>
      </c>
      <c r="HI20" s="207">
        <v>0</v>
      </c>
      <c r="HJ20" s="207">
        <v>0</v>
      </c>
      <c r="HK20" s="207">
        <v>0</v>
      </c>
      <c r="HL20" s="207">
        <v>0</v>
      </c>
      <c r="HM20" s="207"/>
      <c r="HN20" s="207"/>
      <c r="HO20" s="207"/>
    </row>
    <row r="21" spans="1:223" s="208" customFormat="1" ht="12.75" x14ac:dyDescent="0.2">
      <c r="A21" s="205">
        <v>18</v>
      </c>
      <c r="B21" s="206" t="s">
        <v>635</v>
      </c>
      <c r="C21" s="207">
        <v>1.9230769230769232E-3</v>
      </c>
      <c r="D21" s="207">
        <v>1.9230769230769232E-3</v>
      </c>
      <c r="E21" s="207">
        <v>1.9230769230769232E-3</v>
      </c>
      <c r="F21" s="207">
        <v>1.9230769230769232E-3</v>
      </c>
      <c r="G21" s="207">
        <v>1.9230769230769232E-3</v>
      </c>
      <c r="H21" s="207">
        <v>1.9230769230769232E-3</v>
      </c>
      <c r="I21" s="207">
        <v>1.9230769230769232E-3</v>
      </c>
      <c r="J21" s="207">
        <v>1.9230769230769232E-3</v>
      </c>
      <c r="K21" s="207">
        <v>1.9230769230769232E-3</v>
      </c>
      <c r="L21" s="207">
        <v>1.9230769230769232E-3</v>
      </c>
      <c r="M21" s="207">
        <v>1.9230769230769232E-3</v>
      </c>
      <c r="N21" s="207">
        <v>1.9230769230769232E-3</v>
      </c>
      <c r="O21" s="207">
        <v>1.9230769230769232E-3</v>
      </c>
      <c r="P21" s="207">
        <v>1.9230769230769232E-3</v>
      </c>
      <c r="Q21" s="207">
        <v>1.9230769230769232E-3</v>
      </c>
      <c r="R21" s="207">
        <v>1.9230769230769232E-3</v>
      </c>
      <c r="S21" s="207">
        <v>1.9230769230769232E-3</v>
      </c>
      <c r="T21" s="207">
        <v>1.9230769230769232E-3</v>
      </c>
      <c r="U21" s="207">
        <v>1.9230769230769232E-3</v>
      </c>
      <c r="V21" s="207">
        <v>1.9230769230769232E-3</v>
      </c>
      <c r="W21" s="207">
        <v>1.9230769230769232E-3</v>
      </c>
      <c r="X21" s="207">
        <v>1.9230769230769232E-3</v>
      </c>
      <c r="Y21" s="207">
        <v>4.1666666666666666E-3</v>
      </c>
      <c r="Z21" s="207">
        <v>1.9230769230769232E-3</v>
      </c>
      <c r="AA21" s="207">
        <v>1.9230769230769232E-3</v>
      </c>
      <c r="AB21" s="207">
        <v>1.9230769230769232E-3</v>
      </c>
      <c r="AC21" s="207">
        <v>1.9230769230769232E-3</v>
      </c>
      <c r="AD21" s="207">
        <v>1.9230769230769232E-3</v>
      </c>
      <c r="AE21" s="207">
        <v>1.9230769230769232E-3</v>
      </c>
      <c r="AF21" s="207">
        <v>1.9230769230769232E-3</v>
      </c>
      <c r="AG21" s="207">
        <v>1.9230769230769232E-3</v>
      </c>
      <c r="AH21" s="207">
        <v>1.9230769230769232E-3</v>
      </c>
      <c r="AI21" s="207">
        <v>1.9230769230769232E-3</v>
      </c>
      <c r="AJ21" s="207">
        <v>1.9230769230769232E-3</v>
      </c>
      <c r="AK21" s="207">
        <v>1.9230769230769232E-3</v>
      </c>
      <c r="AL21" s="207">
        <v>1.9230769230769232E-3</v>
      </c>
      <c r="AM21" s="207">
        <v>1.9230769230769232E-3</v>
      </c>
      <c r="AN21" s="207">
        <v>1.9230769230769232E-3</v>
      </c>
      <c r="AO21" s="207">
        <v>1.9230769230769232E-3</v>
      </c>
      <c r="AP21" s="207">
        <v>1.9230769230769232E-3</v>
      </c>
      <c r="AQ21" s="207">
        <v>1.9230769230769232E-3</v>
      </c>
      <c r="AR21" s="207">
        <v>1.9230769230769232E-3</v>
      </c>
      <c r="AS21" s="207">
        <v>4.1666666666666666E-3</v>
      </c>
      <c r="AT21" s="207">
        <v>1.9230769230769232E-3</v>
      </c>
      <c r="AU21" s="207">
        <v>1.9230769230769232E-3</v>
      </c>
      <c r="AV21" s="207">
        <v>1.9230769230769232E-3</v>
      </c>
      <c r="AW21" s="207">
        <v>1.9230769230769232E-3</v>
      </c>
      <c r="AX21" s="207">
        <v>1.9230769230769232E-3</v>
      </c>
      <c r="AY21" s="207">
        <v>0.01</v>
      </c>
      <c r="AZ21" s="207">
        <v>4.1666666666666666E-3</v>
      </c>
      <c r="BA21" s="207">
        <v>1.9230769230769232E-3</v>
      </c>
      <c r="BB21" s="207">
        <v>1.9230769230769232E-3</v>
      </c>
      <c r="BC21" s="207">
        <v>0.01</v>
      </c>
      <c r="BD21" s="207">
        <v>4.1666666666666666E-3</v>
      </c>
      <c r="BE21" s="207">
        <v>1.9230769230769232E-3</v>
      </c>
      <c r="BF21" s="207">
        <v>1.9230769230769232E-3</v>
      </c>
      <c r="BG21" s="207">
        <v>1.9230769230769232E-3</v>
      </c>
      <c r="BH21" s="207">
        <v>0.01</v>
      </c>
      <c r="BI21" s="207">
        <v>4.1666666666666666E-3</v>
      </c>
      <c r="BJ21" s="207">
        <v>1.9230769230769232E-3</v>
      </c>
      <c r="BK21" s="207">
        <v>1.9230769230769232E-3</v>
      </c>
      <c r="BL21" s="207">
        <v>0.01</v>
      </c>
      <c r="BM21" s="207">
        <v>4.1666666666666666E-3</v>
      </c>
      <c r="BN21" s="207">
        <v>1.9230769230769232E-3</v>
      </c>
      <c r="BO21" s="207">
        <v>1.9230769230769232E-3</v>
      </c>
      <c r="BP21" s="207">
        <v>1.9230769230769232E-3</v>
      </c>
      <c r="BQ21" s="207">
        <v>0.01</v>
      </c>
      <c r="BR21" s="207">
        <v>4.1666666666666666E-3</v>
      </c>
      <c r="BS21" s="207">
        <v>1.9230769230769232E-3</v>
      </c>
      <c r="BT21" s="207">
        <v>0.01</v>
      </c>
      <c r="BU21" s="207">
        <v>4.1666666666666666E-3</v>
      </c>
      <c r="BV21" s="207">
        <v>1.9230769230769232E-3</v>
      </c>
      <c r="BW21" s="207">
        <v>1.9230769230769232E-3</v>
      </c>
      <c r="BX21" s="207">
        <v>1.9230769230769232E-3</v>
      </c>
      <c r="BY21" s="207">
        <v>1.9230769230769232E-3</v>
      </c>
      <c r="BZ21" s="207">
        <v>1.9230769230769232E-3</v>
      </c>
      <c r="CA21" s="207">
        <v>1.9230769230769232E-3</v>
      </c>
      <c r="CB21" s="207">
        <v>4.1666666666666666E-3</v>
      </c>
      <c r="CC21" s="207">
        <v>1.9230769230769232E-3</v>
      </c>
      <c r="CD21" s="207">
        <v>4.1666666666666666E-3</v>
      </c>
      <c r="CE21" s="207">
        <v>1.9230769230769232E-3</v>
      </c>
      <c r="CF21" s="207">
        <v>1.9230769230769232E-3</v>
      </c>
      <c r="CG21" s="207">
        <v>1.9230769230769232E-3</v>
      </c>
      <c r="CH21" s="207">
        <v>1.9230769230769232E-3</v>
      </c>
      <c r="CI21" s="207">
        <v>0.01</v>
      </c>
      <c r="CJ21" s="207">
        <v>1.9230769230769232E-3</v>
      </c>
      <c r="CK21" s="207">
        <v>1.9230769230769232E-3</v>
      </c>
      <c r="CL21" s="207">
        <v>1.9230769230769232E-3</v>
      </c>
      <c r="CM21" s="207">
        <v>1.9230769230769232E-3</v>
      </c>
      <c r="CN21" s="207">
        <v>4.1666666666666666E-3</v>
      </c>
      <c r="CO21" s="207">
        <v>1.9230769230769232E-3</v>
      </c>
      <c r="CP21" s="207">
        <v>0.01</v>
      </c>
      <c r="CQ21" s="207">
        <v>1.9230769230769232E-3</v>
      </c>
      <c r="CR21" s="207">
        <v>1.9230769230769232E-3</v>
      </c>
      <c r="CS21" s="207">
        <v>1.9230769230769232E-3</v>
      </c>
      <c r="CT21" s="207">
        <v>1.9230769230769232E-3</v>
      </c>
      <c r="CU21" s="207">
        <v>1.9230769230769232E-3</v>
      </c>
      <c r="CV21" s="207">
        <v>0.01</v>
      </c>
      <c r="CW21" s="207">
        <v>4.1666666666666666E-3</v>
      </c>
      <c r="CX21" s="207">
        <v>1.9230769230769232E-3</v>
      </c>
      <c r="CY21" s="207">
        <v>1.9230769230769232E-3</v>
      </c>
      <c r="CZ21" s="207">
        <v>1.9230769230769232E-3</v>
      </c>
      <c r="DA21" s="207">
        <v>1.9230769230769232E-3</v>
      </c>
      <c r="DB21" s="207">
        <v>4.1666666666666666E-3</v>
      </c>
      <c r="DC21" s="207">
        <v>1.9230769230769232E-3</v>
      </c>
      <c r="DD21" s="207">
        <v>1.9230769230769232E-3</v>
      </c>
      <c r="DE21" s="207">
        <v>1.9230769230769232E-3</v>
      </c>
      <c r="DF21" s="207">
        <v>0.01</v>
      </c>
      <c r="DG21" s="207">
        <v>4.1666666666666666E-3</v>
      </c>
      <c r="DH21" s="207">
        <v>1.9230769230769232E-3</v>
      </c>
      <c r="DI21" s="207">
        <v>1.9230769230769232E-3</v>
      </c>
      <c r="DJ21" s="207">
        <v>4.1666666666666666E-3</v>
      </c>
      <c r="DK21" s="207">
        <v>1.9230769230769232E-3</v>
      </c>
      <c r="DL21" s="207">
        <v>0.01</v>
      </c>
      <c r="DM21" s="207">
        <v>4.1666666666666666E-3</v>
      </c>
      <c r="DN21" s="207">
        <v>1.9230769230769232E-3</v>
      </c>
      <c r="DO21" s="207">
        <v>1.9230769230769232E-3</v>
      </c>
      <c r="DP21" s="207">
        <v>1.9230769230769232E-3</v>
      </c>
      <c r="DQ21" s="207">
        <v>1.9230769230769232E-3</v>
      </c>
      <c r="DR21" s="207">
        <v>1.9230769230769232E-3</v>
      </c>
      <c r="DS21" s="207">
        <v>1.9230769230769232E-3</v>
      </c>
      <c r="DT21" s="207">
        <v>1.9230769230769232E-3</v>
      </c>
      <c r="DU21" s="207">
        <v>1.9230769230769232E-3</v>
      </c>
      <c r="DV21" s="207">
        <v>1.9230769230769232E-3</v>
      </c>
      <c r="DW21" s="207">
        <v>1.9230769230769232E-3</v>
      </c>
      <c r="DX21" s="207">
        <v>1.9230769230769232E-3</v>
      </c>
      <c r="DY21" s="207">
        <v>1.9230769230769232E-3</v>
      </c>
      <c r="DZ21" s="207">
        <v>1.9230769230769232E-3</v>
      </c>
      <c r="EA21" s="207">
        <v>1.9230769230769232E-3</v>
      </c>
      <c r="EB21" s="207">
        <v>1.9230769230769232E-3</v>
      </c>
      <c r="EC21" s="207">
        <v>1.9230769230769232E-3</v>
      </c>
      <c r="ED21" s="207">
        <v>1.9230769230769232E-3</v>
      </c>
      <c r="EE21" s="207">
        <v>1.9230769230769232E-3</v>
      </c>
      <c r="EF21" s="207">
        <v>1.9230769230769232E-3</v>
      </c>
      <c r="EG21" s="207">
        <v>1.9230769230769232E-3</v>
      </c>
      <c r="EH21" s="207">
        <v>1.9230769230769232E-3</v>
      </c>
      <c r="EI21" s="207">
        <v>0.01</v>
      </c>
      <c r="EJ21" s="207">
        <v>1.9230769230769232E-3</v>
      </c>
      <c r="EK21" s="207">
        <v>1.9230769230769232E-3</v>
      </c>
      <c r="EL21" s="207">
        <v>1.9230769230769232E-3</v>
      </c>
      <c r="EM21" s="207">
        <v>1.9230769230769232E-3</v>
      </c>
      <c r="EN21" s="207">
        <v>1.9230769230769232E-3</v>
      </c>
      <c r="EO21" s="207">
        <v>1.9230769230769232E-3</v>
      </c>
      <c r="EP21" s="207">
        <v>1.9230769230769232E-3</v>
      </c>
      <c r="EQ21" s="207">
        <v>1.9230769230769232E-3</v>
      </c>
      <c r="ER21" s="207">
        <v>0.01</v>
      </c>
      <c r="ES21" s="207">
        <v>4.1666666666666666E-3</v>
      </c>
      <c r="ET21" s="207">
        <v>1.9230769230769232E-3</v>
      </c>
      <c r="EU21" s="207">
        <v>1.9230769230769232E-3</v>
      </c>
      <c r="EV21" s="207">
        <v>4.1666666666666666E-3</v>
      </c>
      <c r="EW21" s="207">
        <v>1.9230769230769232E-3</v>
      </c>
      <c r="EX21" s="207">
        <v>1.9230769230769232E-3</v>
      </c>
      <c r="EY21" s="207">
        <v>1.9230769230769232E-3</v>
      </c>
      <c r="EZ21" s="207">
        <v>1.9230769230769232E-3</v>
      </c>
      <c r="FA21" s="207">
        <v>1.9230769230769232E-3</v>
      </c>
      <c r="FB21" s="207">
        <v>1.9230769230769232E-3</v>
      </c>
      <c r="FC21" s="207">
        <v>1.9230769230769232E-3</v>
      </c>
      <c r="FD21" s="207">
        <v>1.9230769230769232E-3</v>
      </c>
      <c r="FE21" s="207">
        <v>1.9230769230769232E-3</v>
      </c>
      <c r="FF21" s="207">
        <v>1.9230769230769232E-3</v>
      </c>
      <c r="FG21" s="207">
        <v>1.9230769230769232E-3</v>
      </c>
      <c r="FH21" s="207">
        <v>1.9230769230769232E-3</v>
      </c>
      <c r="FI21" s="207">
        <v>1.9230769230769232E-3</v>
      </c>
      <c r="FJ21" s="207">
        <v>1.9230769230769232E-3</v>
      </c>
      <c r="FK21" s="207">
        <v>1.9230769230769232E-3</v>
      </c>
      <c r="FL21" s="207">
        <v>1.9230769230769232E-3</v>
      </c>
      <c r="FM21" s="207">
        <v>1.9230769230769232E-3</v>
      </c>
      <c r="FN21" s="207">
        <v>1.9230769230769232E-3</v>
      </c>
      <c r="FO21" s="207">
        <v>1.9230769230769232E-3</v>
      </c>
      <c r="FP21" s="207">
        <v>1.9230769230769232E-3</v>
      </c>
      <c r="FQ21" s="207">
        <v>1.9230769230769232E-3</v>
      </c>
      <c r="FR21" s="207">
        <v>1.9230769230769232E-3</v>
      </c>
      <c r="FS21" s="207">
        <v>1.9230769230769232E-3</v>
      </c>
      <c r="FT21" s="207">
        <v>1.9230769230769232E-3</v>
      </c>
      <c r="FU21" s="207">
        <v>1.9230769230769232E-3</v>
      </c>
      <c r="FV21" s="207">
        <v>1.9230769230769232E-3</v>
      </c>
      <c r="FW21" s="207">
        <v>1.9230769230769232E-3</v>
      </c>
      <c r="FX21" s="207">
        <v>1.9230769230769232E-3</v>
      </c>
      <c r="FY21" s="207">
        <v>1.9230769230769232E-3</v>
      </c>
      <c r="FZ21" s="207">
        <v>1.9230769230769232E-3</v>
      </c>
      <c r="GA21" s="207">
        <v>1.9230769230769232E-3</v>
      </c>
      <c r="GB21" s="207">
        <v>1.9230769230769232E-3</v>
      </c>
      <c r="GC21" s="207">
        <v>4.807692307692308E-4</v>
      </c>
      <c r="GD21" s="207">
        <v>4.807692307692308E-4</v>
      </c>
      <c r="GE21" s="207">
        <v>4.807692307692308E-4</v>
      </c>
      <c r="GF21" s="207">
        <v>4.807692307692308E-4</v>
      </c>
      <c r="GG21" s="207">
        <v>4.807692307692308E-4</v>
      </c>
      <c r="GH21" s="207">
        <v>4.807692307692308E-4</v>
      </c>
      <c r="GI21" s="207">
        <v>4.807692307692308E-4</v>
      </c>
      <c r="GJ21" s="207">
        <v>4.807692307692308E-4</v>
      </c>
      <c r="GK21" s="207">
        <v>4.807692307692308E-4</v>
      </c>
      <c r="GL21" s="207">
        <v>4.807692307692308E-4</v>
      </c>
      <c r="GM21" s="207">
        <v>4.807692307692308E-4</v>
      </c>
      <c r="GN21" s="207">
        <v>4.807692307692308E-4</v>
      </c>
      <c r="GO21" s="207">
        <v>4.807692307692308E-4</v>
      </c>
      <c r="GP21" s="207">
        <v>4.807692307692308E-4</v>
      </c>
      <c r="GQ21" s="207">
        <v>4.807692307692308E-4</v>
      </c>
      <c r="GR21" s="207">
        <v>4.807692307692308E-4</v>
      </c>
      <c r="GS21" s="207">
        <v>4.807692307692308E-4</v>
      </c>
      <c r="GT21" s="207">
        <v>4.807692307692308E-4</v>
      </c>
      <c r="GU21" s="207">
        <v>4.807692307692308E-4</v>
      </c>
      <c r="GV21" s="207">
        <v>1.9230769230769232E-3</v>
      </c>
      <c r="GW21" s="207">
        <v>1.9230769230769232E-3</v>
      </c>
      <c r="GX21" s="207">
        <v>1.9230769230769232E-3</v>
      </c>
      <c r="GY21" s="207">
        <v>1.9230769230769232E-3</v>
      </c>
      <c r="GZ21" s="207">
        <v>0.01</v>
      </c>
      <c r="HA21" s="207">
        <v>1.9230769230769232E-3</v>
      </c>
      <c r="HB21" s="207">
        <v>1.9230769230769232E-3</v>
      </c>
      <c r="HC21" s="207">
        <v>1.9230769230769232E-3</v>
      </c>
      <c r="HD21" s="207">
        <v>1.9230769230769232E-3</v>
      </c>
      <c r="HE21" s="207">
        <v>1.9230769230769232E-3</v>
      </c>
      <c r="HF21" s="207">
        <v>1.9230769230769232E-3</v>
      </c>
      <c r="HG21" s="207">
        <v>1.9230769230769232E-3</v>
      </c>
      <c r="HH21" s="207">
        <v>1.9230769230769232E-3</v>
      </c>
      <c r="HI21" s="207">
        <v>1.9230769230769232E-3</v>
      </c>
      <c r="HJ21" s="207">
        <v>1.9230769230769232E-3</v>
      </c>
      <c r="HK21" s="207">
        <v>1.9230769230769232E-3</v>
      </c>
      <c r="HL21" s="207">
        <v>1.9230769230769232E-3</v>
      </c>
      <c r="HM21" s="207"/>
      <c r="HN21" s="207"/>
      <c r="HO21" s="207"/>
    </row>
    <row r="22" spans="1:223" s="208" customFormat="1" ht="12.75" x14ac:dyDescent="0.2">
      <c r="A22" s="205">
        <v>19</v>
      </c>
      <c r="B22" s="206" t="s">
        <v>627</v>
      </c>
      <c r="C22" s="207">
        <v>1.9230769230769232E-3</v>
      </c>
      <c r="D22" s="207">
        <v>1.9230769230769232E-3</v>
      </c>
      <c r="E22" s="207">
        <v>1.9230769230769232E-3</v>
      </c>
      <c r="F22" s="207">
        <v>1.9230769230769232E-3</v>
      </c>
      <c r="G22" s="207">
        <v>1.9230769230769232E-3</v>
      </c>
      <c r="H22" s="207">
        <v>1.9230769230769232E-3</v>
      </c>
      <c r="I22" s="207">
        <v>1.9230769230769232E-3</v>
      </c>
      <c r="J22" s="207">
        <v>1.9230769230769232E-3</v>
      </c>
      <c r="K22" s="207">
        <v>1.9230769230769232E-3</v>
      </c>
      <c r="L22" s="207">
        <v>1.9230769230769232E-3</v>
      </c>
      <c r="M22" s="207">
        <v>1.9230769230769232E-3</v>
      </c>
      <c r="N22" s="207">
        <v>1.9230769230769232E-3</v>
      </c>
      <c r="O22" s="207">
        <v>1.9230769230769232E-3</v>
      </c>
      <c r="P22" s="207">
        <v>1.9230769230769232E-3</v>
      </c>
      <c r="Q22" s="207">
        <v>1.9230769230769232E-3</v>
      </c>
      <c r="R22" s="207">
        <v>1.9230769230769232E-3</v>
      </c>
      <c r="S22" s="207">
        <v>1.9230769230769232E-3</v>
      </c>
      <c r="T22" s="207">
        <v>1.9230769230769232E-3</v>
      </c>
      <c r="U22" s="207">
        <v>1.9230769230769232E-3</v>
      </c>
      <c r="V22" s="207">
        <v>1.9230769230769232E-3</v>
      </c>
      <c r="W22" s="207">
        <v>1.9230769230769232E-3</v>
      </c>
      <c r="X22" s="207">
        <v>1.9230769230769232E-3</v>
      </c>
      <c r="Y22" s="207">
        <v>4.1666666666666666E-3</v>
      </c>
      <c r="Z22" s="207">
        <v>1.9230769230769232E-3</v>
      </c>
      <c r="AA22" s="207">
        <v>1.9230769230769232E-3</v>
      </c>
      <c r="AB22" s="207">
        <v>1.9230769230769232E-3</v>
      </c>
      <c r="AC22" s="207">
        <v>1.9230769230769232E-3</v>
      </c>
      <c r="AD22" s="207">
        <v>1.9230769230769232E-3</v>
      </c>
      <c r="AE22" s="207">
        <v>1.9230769230769232E-3</v>
      </c>
      <c r="AF22" s="207">
        <v>1.9230769230769232E-3</v>
      </c>
      <c r="AG22" s="207">
        <v>1.9230769230769232E-3</v>
      </c>
      <c r="AH22" s="207">
        <v>1.9230769230769232E-3</v>
      </c>
      <c r="AI22" s="207">
        <v>1.9230769230769232E-3</v>
      </c>
      <c r="AJ22" s="207">
        <v>1.9230769230769232E-3</v>
      </c>
      <c r="AK22" s="207">
        <v>1.9230769230769232E-3</v>
      </c>
      <c r="AL22" s="207">
        <v>1.9230769230769232E-3</v>
      </c>
      <c r="AM22" s="207">
        <v>1.9230769230769232E-3</v>
      </c>
      <c r="AN22" s="207">
        <v>1.9230769230769232E-3</v>
      </c>
      <c r="AO22" s="207">
        <v>1.9230769230769232E-3</v>
      </c>
      <c r="AP22" s="207">
        <v>1.9230769230769232E-3</v>
      </c>
      <c r="AQ22" s="207">
        <v>1.9230769230769232E-3</v>
      </c>
      <c r="AR22" s="207">
        <v>1.9230769230769232E-3</v>
      </c>
      <c r="AS22" s="207">
        <v>4.1666666666666666E-3</v>
      </c>
      <c r="AT22" s="207">
        <v>1.9230769230769232E-3</v>
      </c>
      <c r="AU22" s="207">
        <v>1.9230769230769232E-3</v>
      </c>
      <c r="AV22" s="207">
        <v>1.9230769230769232E-3</v>
      </c>
      <c r="AW22" s="207">
        <v>1.9230769230769232E-3</v>
      </c>
      <c r="AX22" s="207">
        <v>1.9230769230769232E-3</v>
      </c>
      <c r="AY22" s="207">
        <v>0.02</v>
      </c>
      <c r="AZ22" s="207">
        <v>4.1666666666666666E-3</v>
      </c>
      <c r="BA22" s="207">
        <v>1.9230769230769232E-3</v>
      </c>
      <c r="BB22" s="207">
        <v>1.9230769230769232E-3</v>
      </c>
      <c r="BC22" s="207">
        <v>0.02</v>
      </c>
      <c r="BD22" s="207">
        <v>4.1666666666666666E-3</v>
      </c>
      <c r="BE22" s="207">
        <v>1.9230769230769232E-3</v>
      </c>
      <c r="BF22" s="207">
        <v>1.9230769230769232E-3</v>
      </c>
      <c r="BG22" s="207">
        <v>1.9230769230769232E-3</v>
      </c>
      <c r="BH22" s="207">
        <v>0.02</v>
      </c>
      <c r="BI22" s="207">
        <v>4.1666666666666666E-3</v>
      </c>
      <c r="BJ22" s="207">
        <v>1.9230769230769232E-3</v>
      </c>
      <c r="BK22" s="207">
        <v>1.9230769230769232E-3</v>
      </c>
      <c r="BL22" s="207">
        <v>0.02</v>
      </c>
      <c r="BM22" s="207">
        <v>4.1666666666666666E-3</v>
      </c>
      <c r="BN22" s="207">
        <v>1.9230769230769232E-3</v>
      </c>
      <c r="BO22" s="207">
        <v>1.9230769230769232E-3</v>
      </c>
      <c r="BP22" s="207">
        <v>1.9230769230769232E-3</v>
      </c>
      <c r="BQ22" s="207">
        <v>0.02</v>
      </c>
      <c r="BR22" s="207">
        <v>4.1666666666666666E-3</v>
      </c>
      <c r="BS22" s="207">
        <v>1.9230769230769232E-3</v>
      </c>
      <c r="BT22" s="207">
        <v>0.02</v>
      </c>
      <c r="BU22" s="207">
        <v>4.1666666666666666E-3</v>
      </c>
      <c r="BV22" s="207">
        <v>1.9230769230769232E-3</v>
      </c>
      <c r="BW22" s="207">
        <v>1.9230769230769232E-3</v>
      </c>
      <c r="BX22" s="207">
        <v>1.9230769230769232E-3</v>
      </c>
      <c r="BY22" s="207">
        <v>1.9230769230769232E-3</v>
      </c>
      <c r="BZ22" s="207">
        <v>1.9230769230769232E-3</v>
      </c>
      <c r="CA22" s="207">
        <v>1.9230769230769232E-3</v>
      </c>
      <c r="CB22" s="207">
        <v>4.1666666666666666E-3</v>
      </c>
      <c r="CC22" s="207">
        <v>1.9230769230769232E-3</v>
      </c>
      <c r="CD22" s="207">
        <v>4.1666666666666666E-3</v>
      </c>
      <c r="CE22" s="207">
        <v>1.9230769230769232E-3</v>
      </c>
      <c r="CF22" s="207">
        <v>1.9230769230769232E-3</v>
      </c>
      <c r="CG22" s="207">
        <v>1.9230769230769232E-3</v>
      </c>
      <c r="CH22" s="207">
        <v>1.9230769230769232E-3</v>
      </c>
      <c r="CI22" s="207">
        <v>0.02</v>
      </c>
      <c r="CJ22" s="207">
        <v>1.9230769230769232E-3</v>
      </c>
      <c r="CK22" s="207">
        <v>1.9230769230769232E-3</v>
      </c>
      <c r="CL22" s="207">
        <v>1.9230769230769232E-3</v>
      </c>
      <c r="CM22" s="207">
        <v>1.9230769230769232E-3</v>
      </c>
      <c r="CN22" s="207">
        <v>4.1666666666666666E-3</v>
      </c>
      <c r="CO22" s="207">
        <v>1.9230769230769232E-3</v>
      </c>
      <c r="CP22" s="207">
        <v>0.02</v>
      </c>
      <c r="CQ22" s="207">
        <v>1.9230769230769232E-3</v>
      </c>
      <c r="CR22" s="207">
        <v>1.9230769230769232E-3</v>
      </c>
      <c r="CS22" s="207">
        <v>1.9230769230769232E-3</v>
      </c>
      <c r="CT22" s="207">
        <v>1.9230769230769232E-3</v>
      </c>
      <c r="CU22" s="207">
        <v>1.9230769230769232E-3</v>
      </c>
      <c r="CV22" s="207">
        <v>0.02</v>
      </c>
      <c r="CW22" s="207">
        <v>4.1666666666666666E-3</v>
      </c>
      <c r="CX22" s="207">
        <v>1.9230769230769232E-3</v>
      </c>
      <c r="CY22" s="207">
        <v>1.9230769230769232E-3</v>
      </c>
      <c r="CZ22" s="207">
        <v>1.9230769230769232E-3</v>
      </c>
      <c r="DA22" s="207">
        <v>1.9230769230769232E-3</v>
      </c>
      <c r="DB22" s="207">
        <v>4.1666666666666666E-3</v>
      </c>
      <c r="DC22" s="207">
        <v>1.9230769230769232E-3</v>
      </c>
      <c r="DD22" s="207">
        <v>1.9230769230769232E-3</v>
      </c>
      <c r="DE22" s="207">
        <v>1.9230769230769232E-3</v>
      </c>
      <c r="DF22" s="207">
        <v>0.02</v>
      </c>
      <c r="DG22" s="207">
        <v>4.1666666666666666E-3</v>
      </c>
      <c r="DH22" s="207">
        <v>1.9230769230769232E-3</v>
      </c>
      <c r="DI22" s="207">
        <v>1.9230769230769232E-3</v>
      </c>
      <c r="DJ22" s="207">
        <v>4.1666666666666666E-3</v>
      </c>
      <c r="DK22" s="207">
        <v>1.9230769230769232E-3</v>
      </c>
      <c r="DL22" s="207">
        <v>0.02</v>
      </c>
      <c r="DM22" s="207">
        <v>4.1666666666666666E-3</v>
      </c>
      <c r="DN22" s="207">
        <v>1.9230769230769232E-3</v>
      </c>
      <c r="DO22" s="207">
        <v>1.9230769230769232E-3</v>
      </c>
      <c r="DP22" s="207">
        <v>1.9230769230769232E-3</v>
      </c>
      <c r="DQ22" s="207">
        <v>1.9230769230769232E-3</v>
      </c>
      <c r="DR22" s="207">
        <v>1.9230769230769232E-3</v>
      </c>
      <c r="DS22" s="207">
        <v>1.9230769230769232E-3</v>
      </c>
      <c r="DT22" s="207">
        <v>1.9230769230769232E-3</v>
      </c>
      <c r="DU22" s="207">
        <v>1.9230769230769232E-3</v>
      </c>
      <c r="DV22" s="207">
        <v>1.9230769230769232E-3</v>
      </c>
      <c r="DW22" s="207">
        <v>1.9230769230769232E-3</v>
      </c>
      <c r="DX22" s="207">
        <v>1.9230769230769232E-3</v>
      </c>
      <c r="DY22" s="207">
        <v>1.9230769230769232E-3</v>
      </c>
      <c r="DZ22" s="207">
        <v>1.9230769230769232E-3</v>
      </c>
      <c r="EA22" s="207">
        <v>1.9230769230769232E-3</v>
      </c>
      <c r="EB22" s="207">
        <v>1.9230769230769232E-3</v>
      </c>
      <c r="EC22" s="207">
        <v>1.9230769230769232E-3</v>
      </c>
      <c r="ED22" s="207">
        <v>1.9230769230769232E-3</v>
      </c>
      <c r="EE22" s="207">
        <v>1.9230769230769232E-3</v>
      </c>
      <c r="EF22" s="207">
        <v>1.9230769230769232E-3</v>
      </c>
      <c r="EG22" s="207">
        <v>1.9230769230769232E-3</v>
      </c>
      <c r="EH22" s="207">
        <v>1.9230769230769232E-3</v>
      </c>
      <c r="EI22" s="207">
        <v>0.02</v>
      </c>
      <c r="EJ22" s="207">
        <v>1.9230769230769232E-3</v>
      </c>
      <c r="EK22" s="207">
        <v>1.9230769230769232E-3</v>
      </c>
      <c r="EL22" s="207">
        <v>1.9230769230769232E-3</v>
      </c>
      <c r="EM22" s="207">
        <v>1.9230769230769232E-3</v>
      </c>
      <c r="EN22" s="207">
        <v>1.9230769230769232E-3</v>
      </c>
      <c r="EO22" s="207">
        <v>1.9230769230769232E-3</v>
      </c>
      <c r="EP22" s="207">
        <v>1.9230769230769232E-3</v>
      </c>
      <c r="EQ22" s="207">
        <v>1.9230769230769232E-3</v>
      </c>
      <c r="ER22" s="207">
        <v>0.02</v>
      </c>
      <c r="ES22" s="207">
        <v>4.1666666666666666E-3</v>
      </c>
      <c r="ET22" s="207">
        <v>1.9230769230769232E-3</v>
      </c>
      <c r="EU22" s="207">
        <v>1.9230769230769232E-3</v>
      </c>
      <c r="EV22" s="207">
        <v>4.1666666666666666E-3</v>
      </c>
      <c r="EW22" s="207">
        <v>1.9230769230769232E-3</v>
      </c>
      <c r="EX22" s="207">
        <v>1.9230769230769232E-3</v>
      </c>
      <c r="EY22" s="207">
        <v>1.9230769230769232E-3</v>
      </c>
      <c r="EZ22" s="207">
        <v>1.9230769230769232E-3</v>
      </c>
      <c r="FA22" s="207">
        <v>1.9230769230769232E-3</v>
      </c>
      <c r="FB22" s="207">
        <v>1.9230769230769232E-3</v>
      </c>
      <c r="FC22" s="207">
        <v>1.9230769230769232E-3</v>
      </c>
      <c r="FD22" s="207">
        <v>1.9230769230769232E-3</v>
      </c>
      <c r="FE22" s="207">
        <v>1.9230769230769232E-3</v>
      </c>
      <c r="FF22" s="207">
        <v>1.9230769230769232E-3</v>
      </c>
      <c r="FG22" s="207">
        <v>1.9230769230769232E-3</v>
      </c>
      <c r="FH22" s="207">
        <v>1.9230769230769232E-3</v>
      </c>
      <c r="FI22" s="207">
        <v>1.9230769230769232E-3</v>
      </c>
      <c r="FJ22" s="207">
        <v>1.9230769230769232E-3</v>
      </c>
      <c r="FK22" s="207">
        <v>1.9230769230769232E-3</v>
      </c>
      <c r="FL22" s="207">
        <v>1.9230769230769232E-3</v>
      </c>
      <c r="FM22" s="207">
        <v>1.9230769230769232E-3</v>
      </c>
      <c r="FN22" s="207">
        <v>1.9230769230769232E-3</v>
      </c>
      <c r="FO22" s="207">
        <v>1.9230769230769232E-3</v>
      </c>
      <c r="FP22" s="207">
        <v>1.9230769230769232E-3</v>
      </c>
      <c r="FQ22" s="207">
        <v>1.9230769230769232E-3</v>
      </c>
      <c r="FR22" s="207">
        <v>1.9230769230769232E-3</v>
      </c>
      <c r="FS22" s="207">
        <v>1.9230769230769232E-3</v>
      </c>
      <c r="FT22" s="207">
        <v>1.9230769230769232E-3</v>
      </c>
      <c r="FU22" s="207">
        <v>1.9230769230769232E-3</v>
      </c>
      <c r="FV22" s="207">
        <v>1.9230769230769232E-3</v>
      </c>
      <c r="FW22" s="207">
        <v>1.9230769230769232E-3</v>
      </c>
      <c r="FX22" s="207">
        <v>1.9230769230769232E-3</v>
      </c>
      <c r="FY22" s="207">
        <v>1.9230769230769232E-3</v>
      </c>
      <c r="FZ22" s="207">
        <v>1.9230769230769232E-3</v>
      </c>
      <c r="GA22" s="207">
        <v>1.9230769230769232E-3</v>
      </c>
      <c r="GB22" s="207">
        <v>1.9230769230769232E-3</v>
      </c>
      <c r="GC22" s="207">
        <v>9.6153846153846159E-4</v>
      </c>
      <c r="GD22" s="207">
        <v>9.6153846153846159E-4</v>
      </c>
      <c r="GE22" s="207">
        <v>9.6153846153846159E-4</v>
      </c>
      <c r="GF22" s="207">
        <v>9.6153846153846159E-4</v>
      </c>
      <c r="GG22" s="207">
        <v>9.6153846153846159E-4</v>
      </c>
      <c r="GH22" s="207">
        <v>9.6153846153846159E-4</v>
      </c>
      <c r="GI22" s="207">
        <v>9.6153846153846159E-4</v>
      </c>
      <c r="GJ22" s="207">
        <v>9.6153846153846159E-4</v>
      </c>
      <c r="GK22" s="207">
        <v>9.6153846153846159E-4</v>
      </c>
      <c r="GL22" s="207">
        <v>9.6153846153846159E-4</v>
      </c>
      <c r="GM22" s="207">
        <v>9.6153846153846159E-4</v>
      </c>
      <c r="GN22" s="207">
        <v>9.6153846153846159E-4</v>
      </c>
      <c r="GO22" s="207">
        <v>9.6153846153846159E-4</v>
      </c>
      <c r="GP22" s="207">
        <v>9.6153846153846159E-4</v>
      </c>
      <c r="GQ22" s="207">
        <v>9.6153846153846159E-4</v>
      </c>
      <c r="GR22" s="207">
        <v>9.6153846153846159E-4</v>
      </c>
      <c r="GS22" s="207">
        <v>9.6153846153846159E-4</v>
      </c>
      <c r="GT22" s="207">
        <v>9.6153846153846159E-4</v>
      </c>
      <c r="GU22" s="207">
        <v>9.6153846153846159E-4</v>
      </c>
      <c r="GV22" s="207">
        <v>1.9230769230769232E-3</v>
      </c>
      <c r="GW22" s="207">
        <v>1.9230769230769232E-3</v>
      </c>
      <c r="GX22" s="207">
        <v>1.9230769230769232E-3</v>
      </c>
      <c r="GY22" s="207">
        <v>1.9230769230769232E-3</v>
      </c>
      <c r="GZ22" s="207">
        <v>0.02</v>
      </c>
      <c r="HA22" s="207">
        <v>1.9230769230769232E-3</v>
      </c>
      <c r="HB22" s="207">
        <v>1.9230769230769232E-3</v>
      </c>
      <c r="HC22" s="207">
        <v>1.9230769230769232E-3</v>
      </c>
      <c r="HD22" s="207">
        <v>1.9230769230769232E-3</v>
      </c>
      <c r="HE22" s="207">
        <v>1.9230769230769232E-3</v>
      </c>
      <c r="HF22" s="207">
        <v>1.9230769230769232E-3</v>
      </c>
      <c r="HG22" s="207">
        <v>1.9230769230769232E-3</v>
      </c>
      <c r="HH22" s="207">
        <v>1.9230769230769232E-3</v>
      </c>
      <c r="HI22" s="207">
        <v>1.9230769230769232E-3</v>
      </c>
      <c r="HJ22" s="207">
        <v>1.9230769230769232E-3</v>
      </c>
      <c r="HK22" s="207">
        <v>1.9230769230769232E-3</v>
      </c>
      <c r="HL22" s="207">
        <v>1.9230769230769232E-3</v>
      </c>
      <c r="HM22" s="207"/>
      <c r="HN22" s="207"/>
      <c r="HO22" s="207"/>
    </row>
    <row r="23" spans="1:223" s="208" customFormat="1" ht="12.75" x14ac:dyDescent="0.2">
      <c r="A23" s="205">
        <v>20</v>
      </c>
      <c r="B23" s="206" t="s">
        <v>628</v>
      </c>
      <c r="C23" s="207">
        <v>1.9230769230769232E-3</v>
      </c>
      <c r="D23" s="207">
        <v>1.9230769230769232E-3</v>
      </c>
      <c r="E23" s="207">
        <v>1.9230769230769232E-3</v>
      </c>
      <c r="F23" s="207">
        <v>1.9230769230769232E-3</v>
      </c>
      <c r="G23" s="207">
        <v>1.9230769230769232E-3</v>
      </c>
      <c r="H23" s="207">
        <v>1.9230769230769232E-3</v>
      </c>
      <c r="I23" s="207">
        <v>1.9230769230769232E-3</v>
      </c>
      <c r="J23" s="207">
        <v>1.9230769230769232E-3</v>
      </c>
      <c r="K23" s="207">
        <v>1.9230769230769232E-3</v>
      </c>
      <c r="L23" s="207">
        <v>1.9230769230769232E-3</v>
      </c>
      <c r="M23" s="207">
        <v>1.9230769230769232E-3</v>
      </c>
      <c r="N23" s="207">
        <v>1.9230769230769232E-3</v>
      </c>
      <c r="O23" s="207">
        <v>1.9230769230769232E-3</v>
      </c>
      <c r="P23" s="207">
        <v>1.9230769230769232E-3</v>
      </c>
      <c r="Q23" s="207">
        <v>1.9230769230769232E-3</v>
      </c>
      <c r="R23" s="207">
        <v>1.9230769230769232E-3</v>
      </c>
      <c r="S23" s="207">
        <v>1.9230769230769232E-3</v>
      </c>
      <c r="T23" s="207">
        <v>1.9230769230769232E-3</v>
      </c>
      <c r="U23" s="207">
        <v>1.9230769230769232E-3</v>
      </c>
      <c r="V23" s="207">
        <v>1.9230769230769232E-3</v>
      </c>
      <c r="W23" s="207">
        <v>1.9230769230769232E-3</v>
      </c>
      <c r="X23" s="207">
        <v>1.9230769230769232E-3</v>
      </c>
      <c r="Y23" s="207">
        <v>4.1666666666666666E-3</v>
      </c>
      <c r="Z23" s="207">
        <v>1.9230769230769232E-3</v>
      </c>
      <c r="AA23" s="207">
        <v>1.9230769230769232E-3</v>
      </c>
      <c r="AB23" s="207">
        <v>1.9230769230769232E-3</v>
      </c>
      <c r="AC23" s="207">
        <v>1.9230769230769232E-3</v>
      </c>
      <c r="AD23" s="207">
        <v>1.9230769230769232E-3</v>
      </c>
      <c r="AE23" s="207">
        <v>1.9230769230769232E-3</v>
      </c>
      <c r="AF23" s="207">
        <v>1.9230769230769232E-3</v>
      </c>
      <c r="AG23" s="207">
        <v>1.9230769230769232E-3</v>
      </c>
      <c r="AH23" s="207">
        <v>1.9230769230769232E-3</v>
      </c>
      <c r="AI23" s="207">
        <v>1.9230769230769232E-3</v>
      </c>
      <c r="AJ23" s="207">
        <v>1.9230769230769232E-3</v>
      </c>
      <c r="AK23" s="207">
        <v>1.9230769230769232E-3</v>
      </c>
      <c r="AL23" s="207">
        <v>1.9230769230769232E-3</v>
      </c>
      <c r="AM23" s="207">
        <v>1.9230769230769232E-3</v>
      </c>
      <c r="AN23" s="207">
        <v>1.9230769230769232E-3</v>
      </c>
      <c r="AO23" s="207">
        <v>1.9230769230769232E-3</v>
      </c>
      <c r="AP23" s="207">
        <v>1.9230769230769232E-3</v>
      </c>
      <c r="AQ23" s="207">
        <v>1.9230769230769232E-3</v>
      </c>
      <c r="AR23" s="207">
        <v>1.9230769230769232E-3</v>
      </c>
      <c r="AS23" s="207">
        <v>4.1666666666666666E-3</v>
      </c>
      <c r="AT23" s="207">
        <v>1.9230769230769232E-3</v>
      </c>
      <c r="AU23" s="207">
        <v>1.9230769230769232E-3</v>
      </c>
      <c r="AV23" s="207">
        <v>1.9230769230769232E-3</v>
      </c>
      <c r="AW23" s="207">
        <v>1.9230769230769232E-3</v>
      </c>
      <c r="AX23" s="207">
        <v>1.9230769230769232E-3</v>
      </c>
      <c r="AY23" s="207">
        <v>0.01</v>
      </c>
      <c r="AZ23" s="207">
        <v>4.1666666666666666E-3</v>
      </c>
      <c r="BA23" s="207">
        <v>1.9230769230769232E-3</v>
      </c>
      <c r="BB23" s="207">
        <v>1.9230769230769232E-3</v>
      </c>
      <c r="BC23" s="207">
        <v>0.01</v>
      </c>
      <c r="BD23" s="207">
        <v>4.1666666666666666E-3</v>
      </c>
      <c r="BE23" s="207">
        <v>1.9230769230769232E-3</v>
      </c>
      <c r="BF23" s="207">
        <v>1.9230769230769232E-3</v>
      </c>
      <c r="BG23" s="207">
        <v>1.9230769230769232E-3</v>
      </c>
      <c r="BH23" s="207">
        <v>0.01</v>
      </c>
      <c r="BI23" s="207">
        <v>4.1666666666666666E-3</v>
      </c>
      <c r="BJ23" s="207">
        <v>1.9230769230769232E-3</v>
      </c>
      <c r="BK23" s="207">
        <v>1.9230769230769232E-3</v>
      </c>
      <c r="BL23" s="207">
        <v>0.01</v>
      </c>
      <c r="BM23" s="207">
        <v>4.1666666666666666E-3</v>
      </c>
      <c r="BN23" s="207">
        <v>1.9230769230769232E-3</v>
      </c>
      <c r="BO23" s="207">
        <v>1.9230769230769232E-3</v>
      </c>
      <c r="BP23" s="207">
        <v>1.9230769230769232E-3</v>
      </c>
      <c r="BQ23" s="207">
        <v>0.01</v>
      </c>
      <c r="BR23" s="207">
        <v>4.1666666666666666E-3</v>
      </c>
      <c r="BS23" s="207">
        <v>1.9230769230769232E-3</v>
      </c>
      <c r="BT23" s="207">
        <v>0.01</v>
      </c>
      <c r="BU23" s="207">
        <v>4.1666666666666666E-3</v>
      </c>
      <c r="BV23" s="207">
        <v>1.9230769230769232E-3</v>
      </c>
      <c r="BW23" s="207">
        <v>1.9230769230769232E-3</v>
      </c>
      <c r="BX23" s="207">
        <v>1.9230769230769232E-3</v>
      </c>
      <c r="BY23" s="207">
        <v>1.9230769230769232E-3</v>
      </c>
      <c r="BZ23" s="207">
        <v>1.9230769230769232E-3</v>
      </c>
      <c r="CA23" s="207">
        <v>1.9230769230769232E-3</v>
      </c>
      <c r="CB23" s="207">
        <v>4.1666666666666666E-3</v>
      </c>
      <c r="CC23" s="207">
        <v>1.9230769230769232E-3</v>
      </c>
      <c r="CD23" s="207">
        <v>4.1666666666666666E-3</v>
      </c>
      <c r="CE23" s="207">
        <v>1.9230769230769232E-3</v>
      </c>
      <c r="CF23" s="207">
        <v>1.9230769230769232E-3</v>
      </c>
      <c r="CG23" s="207">
        <v>1.9230769230769232E-3</v>
      </c>
      <c r="CH23" s="207">
        <v>1.9230769230769232E-3</v>
      </c>
      <c r="CI23" s="207">
        <v>0.01</v>
      </c>
      <c r="CJ23" s="207">
        <v>1.9230769230769232E-3</v>
      </c>
      <c r="CK23" s="207">
        <v>1.9230769230769232E-3</v>
      </c>
      <c r="CL23" s="207">
        <v>1.9230769230769232E-3</v>
      </c>
      <c r="CM23" s="207">
        <v>1.9230769230769232E-3</v>
      </c>
      <c r="CN23" s="207">
        <v>4.1666666666666666E-3</v>
      </c>
      <c r="CO23" s="207">
        <v>1.9230769230769232E-3</v>
      </c>
      <c r="CP23" s="207">
        <v>0.01</v>
      </c>
      <c r="CQ23" s="207">
        <v>1.9230769230769232E-3</v>
      </c>
      <c r="CR23" s="207">
        <v>1.9230769230769232E-3</v>
      </c>
      <c r="CS23" s="207">
        <v>1.9230769230769232E-3</v>
      </c>
      <c r="CT23" s="207">
        <v>1.9230769230769232E-3</v>
      </c>
      <c r="CU23" s="207">
        <v>1.9230769230769232E-3</v>
      </c>
      <c r="CV23" s="207">
        <v>0.01</v>
      </c>
      <c r="CW23" s="207">
        <v>4.1666666666666666E-3</v>
      </c>
      <c r="CX23" s="207">
        <v>1.9230769230769232E-3</v>
      </c>
      <c r="CY23" s="207">
        <v>1.9230769230769232E-3</v>
      </c>
      <c r="CZ23" s="207">
        <v>1.9230769230769232E-3</v>
      </c>
      <c r="DA23" s="207">
        <v>1.9230769230769232E-3</v>
      </c>
      <c r="DB23" s="207">
        <v>4.1666666666666666E-3</v>
      </c>
      <c r="DC23" s="207">
        <v>1.9230769230769232E-3</v>
      </c>
      <c r="DD23" s="207">
        <v>1.9230769230769232E-3</v>
      </c>
      <c r="DE23" s="207">
        <v>1.9230769230769232E-3</v>
      </c>
      <c r="DF23" s="207">
        <v>0.01</v>
      </c>
      <c r="DG23" s="207">
        <v>4.1666666666666666E-3</v>
      </c>
      <c r="DH23" s="207">
        <v>1.9230769230769232E-3</v>
      </c>
      <c r="DI23" s="207">
        <v>1.9230769230769232E-3</v>
      </c>
      <c r="DJ23" s="207">
        <v>4.1666666666666666E-3</v>
      </c>
      <c r="DK23" s="207">
        <v>1.9230769230769232E-3</v>
      </c>
      <c r="DL23" s="207">
        <v>0.01</v>
      </c>
      <c r="DM23" s="207">
        <v>4.1666666666666666E-3</v>
      </c>
      <c r="DN23" s="207">
        <v>1.9230769230769232E-3</v>
      </c>
      <c r="DO23" s="207">
        <v>1.9230769230769232E-3</v>
      </c>
      <c r="DP23" s="207">
        <v>1.9230769230769232E-3</v>
      </c>
      <c r="DQ23" s="207">
        <v>1.9230769230769232E-3</v>
      </c>
      <c r="DR23" s="207">
        <v>1.9230769230769232E-3</v>
      </c>
      <c r="DS23" s="207">
        <v>1.9230769230769232E-3</v>
      </c>
      <c r="DT23" s="207">
        <v>1.9230769230769232E-3</v>
      </c>
      <c r="DU23" s="207">
        <v>1.9230769230769232E-3</v>
      </c>
      <c r="DV23" s="207">
        <v>1.9230769230769232E-3</v>
      </c>
      <c r="DW23" s="207">
        <v>1.9230769230769232E-3</v>
      </c>
      <c r="DX23" s="207">
        <v>1.9230769230769232E-3</v>
      </c>
      <c r="DY23" s="207">
        <v>1.9230769230769232E-3</v>
      </c>
      <c r="DZ23" s="207">
        <v>1.9230769230769232E-3</v>
      </c>
      <c r="EA23" s="207">
        <v>1.9230769230769232E-3</v>
      </c>
      <c r="EB23" s="207">
        <v>1.9230769230769232E-3</v>
      </c>
      <c r="EC23" s="207">
        <v>1.9230769230769232E-3</v>
      </c>
      <c r="ED23" s="207">
        <v>1.9230769230769232E-3</v>
      </c>
      <c r="EE23" s="207">
        <v>1.9230769230769232E-3</v>
      </c>
      <c r="EF23" s="207">
        <v>1.9230769230769232E-3</v>
      </c>
      <c r="EG23" s="207">
        <v>1.9230769230769232E-3</v>
      </c>
      <c r="EH23" s="207">
        <v>1.9230769230769232E-3</v>
      </c>
      <c r="EI23" s="207">
        <v>0.01</v>
      </c>
      <c r="EJ23" s="207">
        <v>1.9230769230769232E-3</v>
      </c>
      <c r="EK23" s="207">
        <v>1.9230769230769232E-3</v>
      </c>
      <c r="EL23" s="207">
        <v>1.9230769230769232E-3</v>
      </c>
      <c r="EM23" s="207">
        <v>1.9230769230769232E-3</v>
      </c>
      <c r="EN23" s="207">
        <v>1.9230769230769232E-3</v>
      </c>
      <c r="EO23" s="207">
        <v>1.9230769230769232E-3</v>
      </c>
      <c r="EP23" s="207">
        <v>1.9230769230769232E-3</v>
      </c>
      <c r="EQ23" s="207">
        <v>1.9230769230769232E-3</v>
      </c>
      <c r="ER23" s="207">
        <v>0.01</v>
      </c>
      <c r="ES23" s="207">
        <v>4.1666666666666666E-3</v>
      </c>
      <c r="ET23" s="207">
        <v>1.9230769230769232E-3</v>
      </c>
      <c r="EU23" s="207">
        <v>1.9230769230769232E-3</v>
      </c>
      <c r="EV23" s="207">
        <v>4.1666666666666666E-3</v>
      </c>
      <c r="EW23" s="207">
        <v>1.9230769230769232E-3</v>
      </c>
      <c r="EX23" s="207">
        <v>1.9230769230769232E-3</v>
      </c>
      <c r="EY23" s="207">
        <v>1.9230769230769232E-3</v>
      </c>
      <c r="EZ23" s="207">
        <v>1.9230769230769232E-3</v>
      </c>
      <c r="FA23" s="207">
        <v>1.9230769230769232E-3</v>
      </c>
      <c r="FB23" s="207">
        <v>1.9230769230769232E-3</v>
      </c>
      <c r="FC23" s="207">
        <v>1.9230769230769232E-3</v>
      </c>
      <c r="FD23" s="207">
        <v>1.9230769230769232E-3</v>
      </c>
      <c r="FE23" s="207">
        <v>1.9230769230769232E-3</v>
      </c>
      <c r="FF23" s="207">
        <v>1.9230769230769232E-3</v>
      </c>
      <c r="FG23" s="207">
        <v>1.9230769230769232E-3</v>
      </c>
      <c r="FH23" s="207">
        <v>1.9230769230769232E-3</v>
      </c>
      <c r="FI23" s="207">
        <v>1.9230769230769232E-3</v>
      </c>
      <c r="FJ23" s="207">
        <v>1.9230769230769232E-3</v>
      </c>
      <c r="FK23" s="207">
        <v>1.9230769230769232E-3</v>
      </c>
      <c r="FL23" s="207">
        <v>1.9230769230769232E-3</v>
      </c>
      <c r="FM23" s="207">
        <v>1.9230769230769232E-3</v>
      </c>
      <c r="FN23" s="207">
        <v>1.9230769230769232E-3</v>
      </c>
      <c r="FO23" s="207">
        <v>1.9230769230769232E-3</v>
      </c>
      <c r="FP23" s="207">
        <v>1.9230769230769232E-3</v>
      </c>
      <c r="FQ23" s="207">
        <v>1.9230769230769232E-3</v>
      </c>
      <c r="FR23" s="207">
        <v>1.9230769230769232E-3</v>
      </c>
      <c r="FS23" s="207">
        <v>1.9230769230769232E-3</v>
      </c>
      <c r="FT23" s="207">
        <v>1.9230769230769232E-3</v>
      </c>
      <c r="FU23" s="207">
        <v>1.9230769230769232E-3</v>
      </c>
      <c r="FV23" s="207">
        <v>1.9230769230769232E-3</v>
      </c>
      <c r="FW23" s="207">
        <v>1.9230769230769232E-3</v>
      </c>
      <c r="FX23" s="207">
        <v>1.9230769230769232E-3</v>
      </c>
      <c r="FY23" s="207">
        <v>1.9230769230769232E-3</v>
      </c>
      <c r="FZ23" s="207">
        <v>1.9230769230769232E-3</v>
      </c>
      <c r="GA23" s="207">
        <v>1.9230769230769232E-3</v>
      </c>
      <c r="GB23" s="207">
        <v>1.9230769230769232E-3</v>
      </c>
      <c r="GC23" s="207">
        <v>9.6153846153846159E-4</v>
      </c>
      <c r="GD23" s="207">
        <v>9.6153846153846159E-4</v>
      </c>
      <c r="GE23" s="207">
        <v>9.6153846153846159E-4</v>
      </c>
      <c r="GF23" s="207">
        <v>9.6153846153846159E-4</v>
      </c>
      <c r="GG23" s="207">
        <v>9.6153846153846159E-4</v>
      </c>
      <c r="GH23" s="207">
        <v>9.6153846153846159E-4</v>
      </c>
      <c r="GI23" s="207">
        <v>9.6153846153846159E-4</v>
      </c>
      <c r="GJ23" s="207">
        <v>9.6153846153846159E-4</v>
      </c>
      <c r="GK23" s="207">
        <v>9.6153846153846159E-4</v>
      </c>
      <c r="GL23" s="207">
        <v>9.6153846153846159E-4</v>
      </c>
      <c r="GM23" s="207">
        <v>9.6153846153846159E-4</v>
      </c>
      <c r="GN23" s="207">
        <v>9.6153846153846159E-4</v>
      </c>
      <c r="GO23" s="207">
        <v>9.6153846153846159E-4</v>
      </c>
      <c r="GP23" s="207">
        <v>9.6153846153846159E-4</v>
      </c>
      <c r="GQ23" s="207">
        <v>9.6153846153846159E-4</v>
      </c>
      <c r="GR23" s="207">
        <v>9.6153846153846159E-4</v>
      </c>
      <c r="GS23" s="207">
        <v>9.6153846153846159E-4</v>
      </c>
      <c r="GT23" s="207">
        <v>9.6153846153846159E-4</v>
      </c>
      <c r="GU23" s="207">
        <v>9.6153846153846159E-4</v>
      </c>
      <c r="GV23" s="207">
        <v>1.9230769230769232E-3</v>
      </c>
      <c r="GW23" s="207">
        <v>1.9230769230769232E-3</v>
      </c>
      <c r="GX23" s="207">
        <v>1.9230769230769232E-3</v>
      </c>
      <c r="GY23" s="207">
        <v>1.9230769230769232E-3</v>
      </c>
      <c r="GZ23" s="207">
        <v>0.01</v>
      </c>
      <c r="HA23" s="207">
        <v>1.9230769230769232E-3</v>
      </c>
      <c r="HB23" s="207">
        <v>1.9230769230769232E-3</v>
      </c>
      <c r="HC23" s="207">
        <v>1.9230769230769232E-3</v>
      </c>
      <c r="HD23" s="207">
        <v>1.9230769230769232E-3</v>
      </c>
      <c r="HE23" s="207">
        <v>1.9230769230769232E-3</v>
      </c>
      <c r="HF23" s="207">
        <v>1.9230769230769232E-3</v>
      </c>
      <c r="HG23" s="207">
        <v>1.9230769230769232E-3</v>
      </c>
      <c r="HH23" s="207">
        <v>1.9230769230769232E-3</v>
      </c>
      <c r="HI23" s="207">
        <v>1.9230769230769232E-3</v>
      </c>
      <c r="HJ23" s="207">
        <v>1.9230769230769232E-3</v>
      </c>
      <c r="HK23" s="207">
        <v>1.9230769230769232E-3</v>
      </c>
      <c r="HL23" s="207">
        <v>1.9230769230769232E-3</v>
      </c>
      <c r="HM23" s="207"/>
      <c r="HN23" s="207"/>
      <c r="HO23" s="207"/>
    </row>
    <row r="24" spans="1:223" s="208" customFormat="1" ht="12.75" x14ac:dyDescent="0.2">
      <c r="A24" s="205">
        <v>21</v>
      </c>
      <c r="B24" s="206" t="s">
        <v>629</v>
      </c>
      <c r="C24" s="207">
        <v>1.9230769230769232E-3</v>
      </c>
      <c r="D24" s="207">
        <v>1.9230769230769232E-3</v>
      </c>
      <c r="E24" s="207">
        <v>1.9230769230769232E-3</v>
      </c>
      <c r="F24" s="207">
        <v>1.9230769230769232E-3</v>
      </c>
      <c r="G24" s="207">
        <v>1.9230769230769232E-3</v>
      </c>
      <c r="H24" s="207">
        <v>1.9230769230769232E-3</v>
      </c>
      <c r="I24" s="207">
        <v>1.9230769230769232E-3</v>
      </c>
      <c r="J24" s="207">
        <v>1.9230769230769232E-3</v>
      </c>
      <c r="K24" s="207">
        <v>1.9230769230769232E-3</v>
      </c>
      <c r="L24" s="207">
        <v>1.9230769230769232E-3</v>
      </c>
      <c r="M24" s="207">
        <v>1.9230769230769232E-3</v>
      </c>
      <c r="N24" s="207">
        <v>1.9230769230769232E-3</v>
      </c>
      <c r="O24" s="207">
        <v>1.9230769230769232E-3</v>
      </c>
      <c r="P24" s="207">
        <v>1.9230769230769232E-3</v>
      </c>
      <c r="Q24" s="207">
        <v>1.9230769230769232E-3</v>
      </c>
      <c r="R24" s="207">
        <v>1.9230769230769232E-3</v>
      </c>
      <c r="S24" s="207">
        <v>1.9230769230769232E-3</v>
      </c>
      <c r="T24" s="207">
        <v>1.9230769230769232E-3</v>
      </c>
      <c r="U24" s="207">
        <v>1.9230769230769232E-3</v>
      </c>
      <c r="V24" s="207">
        <v>1.9230769230769232E-3</v>
      </c>
      <c r="W24" s="207">
        <v>1.9230769230769232E-3</v>
      </c>
      <c r="X24" s="207">
        <v>1.9230769230769232E-3</v>
      </c>
      <c r="Y24" s="207">
        <v>4.1666666666666666E-3</v>
      </c>
      <c r="Z24" s="207">
        <v>1.9230769230769232E-3</v>
      </c>
      <c r="AA24" s="207">
        <v>1.9230769230769232E-3</v>
      </c>
      <c r="AB24" s="207">
        <v>1.9230769230769232E-3</v>
      </c>
      <c r="AC24" s="207">
        <v>1.9230769230769232E-3</v>
      </c>
      <c r="AD24" s="207">
        <v>1.9230769230769232E-3</v>
      </c>
      <c r="AE24" s="207">
        <v>1.9230769230769232E-3</v>
      </c>
      <c r="AF24" s="207">
        <v>1.9230769230769232E-3</v>
      </c>
      <c r="AG24" s="207">
        <v>1.9230769230769232E-3</v>
      </c>
      <c r="AH24" s="207">
        <v>1.9230769230769232E-3</v>
      </c>
      <c r="AI24" s="207">
        <v>1.9230769230769232E-3</v>
      </c>
      <c r="AJ24" s="207">
        <v>1.9230769230769232E-3</v>
      </c>
      <c r="AK24" s="207">
        <v>1.9230769230769232E-3</v>
      </c>
      <c r="AL24" s="207">
        <v>1.9230769230769232E-3</v>
      </c>
      <c r="AM24" s="207">
        <v>1.9230769230769232E-3</v>
      </c>
      <c r="AN24" s="207">
        <v>1.9230769230769232E-3</v>
      </c>
      <c r="AO24" s="207">
        <v>1.9230769230769232E-3</v>
      </c>
      <c r="AP24" s="207">
        <v>1.9230769230769232E-3</v>
      </c>
      <c r="AQ24" s="207">
        <v>1.9230769230769232E-3</v>
      </c>
      <c r="AR24" s="207">
        <v>1.9230769230769232E-3</v>
      </c>
      <c r="AS24" s="207">
        <v>4.1666666666666666E-3</v>
      </c>
      <c r="AT24" s="207">
        <v>1.9230769230769232E-3</v>
      </c>
      <c r="AU24" s="207">
        <v>1.9230769230769232E-3</v>
      </c>
      <c r="AV24" s="207">
        <v>1.9230769230769232E-3</v>
      </c>
      <c r="AW24" s="207">
        <v>1.9230769230769232E-3</v>
      </c>
      <c r="AX24" s="207">
        <v>1.9230769230769232E-3</v>
      </c>
      <c r="AY24" s="207">
        <v>0.01</v>
      </c>
      <c r="AZ24" s="207">
        <v>4.1666666666666666E-3</v>
      </c>
      <c r="BA24" s="207">
        <v>1.9230769230769232E-3</v>
      </c>
      <c r="BB24" s="207">
        <v>1.9230769230769232E-3</v>
      </c>
      <c r="BC24" s="207">
        <v>0.01</v>
      </c>
      <c r="BD24" s="207">
        <v>4.1666666666666666E-3</v>
      </c>
      <c r="BE24" s="207">
        <v>1.9230769230769232E-3</v>
      </c>
      <c r="BF24" s="207">
        <v>1.9230769230769232E-3</v>
      </c>
      <c r="BG24" s="207">
        <v>1.9230769230769232E-3</v>
      </c>
      <c r="BH24" s="207">
        <v>0.01</v>
      </c>
      <c r="BI24" s="207">
        <v>4.1666666666666666E-3</v>
      </c>
      <c r="BJ24" s="207">
        <v>1.9230769230769232E-3</v>
      </c>
      <c r="BK24" s="207">
        <v>1.9230769230769232E-3</v>
      </c>
      <c r="BL24" s="207">
        <v>0.01</v>
      </c>
      <c r="BM24" s="207">
        <v>4.1666666666666666E-3</v>
      </c>
      <c r="BN24" s="207">
        <v>1.9230769230769232E-3</v>
      </c>
      <c r="BO24" s="207">
        <v>1.9230769230769232E-3</v>
      </c>
      <c r="BP24" s="207">
        <v>1.9230769230769232E-3</v>
      </c>
      <c r="BQ24" s="207">
        <v>0.01</v>
      </c>
      <c r="BR24" s="207">
        <v>4.1666666666666666E-3</v>
      </c>
      <c r="BS24" s="207">
        <v>1.9230769230769232E-3</v>
      </c>
      <c r="BT24" s="207">
        <v>0.01</v>
      </c>
      <c r="BU24" s="207">
        <v>4.1666666666666666E-3</v>
      </c>
      <c r="BV24" s="207">
        <v>1.9230769230769232E-3</v>
      </c>
      <c r="BW24" s="207">
        <v>1.9230769230769232E-3</v>
      </c>
      <c r="BX24" s="207">
        <v>1.9230769230769232E-3</v>
      </c>
      <c r="BY24" s="207">
        <v>1.9230769230769232E-3</v>
      </c>
      <c r="BZ24" s="207">
        <v>1.9230769230769232E-3</v>
      </c>
      <c r="CA24" s="207">
        <v>1.9230769230769232E-3</v>
      </c>
      <c r="CB24" s="207">
        <v>4.1666666666666666E-3</v>
      </c>
      <c r="CC24" s="207">
        <v>1.9230769230769232E-3</v>
      </c>
      <c r="CD24" s="207">
        <v>4.1666666666666666E-3</v>
      </c>
      <c r="CE24" s="207">
        <v>1.9230769230769232E-3</v>
      </c>
      <c r="CF24" s="207">
        <v>1.9230769230769232E-3</v>
      </c>
      <c r="CG24" s="207">
        <v>1.9230769230769232E-3</v>
      </c>
      <c r="CH24" s="207">
        <v>1.9230769230769232E-3</v>
      </c>
      <c r="CI24" s="207">
        <v>0.01</v>
      </c>
      <c r="CJ24" s="207">
        <v>1.9230769230769232E-3</v>
      </c>
      <c r="CK24" s="207">
        <v>1.9230769230769232E-3</v>
      </c>
      <c r="CL24" s="207">
        <v>1.9230769230769232E-3</v>
      </c>
      <c r="CM24" s="207">
        <v>1.9230769230769232E-3</v>
      </c>
      <c r="CN24" s="207">
        <v>4.1666666666666666E-3</v>
      </c>
      <c r="CO24" s="207">
        <v>1.9230769230769232E-3</v>
      </c>
      <c r="CP24" s="207">
        <v>0.01</v>
      </c>
      <c r="CQ24" s="207">
        <v>1.9230769230769232E-3</v>
      </c>
      <c r="CR24" s="207">
        <v>1.9230769230769232E-3</v>
      </c>
      <c r="CS24" s="207">
        <v>1.9230769230769232E-3</v>
      </c>
      <c r="CT24" s="207">
        <v>1.9230769230769232E-3</v>
      </c>
      <c r="CU24" s="207">
        <v>1.9230769230769232E-3</v>
      </c>
      <c r="CV24" s="207">
        <v>0.01</v>
      </c>
      <c r="CW24" s="207">
        <v>4.1666666666666666E-3</v>
      </c>
      <c r="CX24" s="207">
        <v>1.9230769230769232E-3</v>
      </c>
      <c r="CY24" s="207">
        <v>1.9230769230769232E-3</v>
      </c>
      <c r="CZ24" s="207">
        <v>1.9230769230769232E-3</v>
      </c>
      <c r="DA24" s="207">
        <v>1.9230769230769232E-3</v>
      </c>
      <c r="DB24" s="207">
        <v>4.1666666666666666E-3</v>
      </c>
      <c r="DC24" s="207">
        <v>1.9230769230769232E-3</v>
      </c>
      <c r="DD24" s="207">
        <v>1.9230769230769232E-3</v>
      </c>
      <c r="DE24" s="207">
        <v>1.9230769230769232E-3</v>
      </c>
      <c r="DF24" s="207">
        <v>0.01</v>
      </c>
      <c r="DG24" s="207">
        <v>4.1666666666666666E-3</v>
      </c>
      <c r="DH24" s="207">
        <v>1.9230769230769232E-3</v>
      </c>
      <c r="DI24" s="207">
        <v>1.9230769230769232E-3</v>
      </c>
      <c r="DJ24" s="207">
        <v>4.1666666666666666E-3</v>
      </c>
      <c r="DK24" s="207">
        <v>1.9230769230769232E-3</v>
      </c>
      <c r="DL24" s="207">
        <v>0.01</v>
      </c>
      <c r="DM24" s="207">
        <v>4.1666666666666666E-3</v>
      </c>
      <c r="DN24" s="207">
        <v>1.9230769230769232E-3</v>
      </c>
      <c r="DO24" s="207">
        <v>1.9230769230769232E-3</v>
      </c>
      <c r="DP24" s="207">
        <v>1.9230769230769232E-3</v>
      </c>
      <c r="DQ24" s="207">
        <v>1.9230769230769232E-3</v>
      </c>
      <c r="DR24" s="207">
        <v>1.9230769230769232E-3</v>
      </c>
      <c r="DS24" s="207">
        <v>1.9230769230769232E-3</v>
      </c>
      <c r="DT24" s="207">
        <v>1.9230769230769232E-3</v>
      </c>
      <c r="DU24" s="207">
        <v>1.9230769230769232E-3</v>
      </c>
      <c r="DV24" s="207">
        <v>1.9230769230769232E-3</v>
      </c>
      <c r="DW24" s="207">
        <v>1.9230769230769232E-3</v>
      </c>
      <c r="DX24" s="207">
        <v>1.9230769230769232E-3</v>
      </c>
      <c r="DY24" s="207">
        <v>1.9230769230769232E-3</v>
      </c>
      <c r="DZ24" s="207">
        <v>1.9230769230769232E-3</v>
      </c>
      <c r="EA24" s="207">
        <v>1.9230769230769232E-3</v>
      </c>
      <c r="EB24" s="207">
        <v>1.9230769230769232E-3</v>
      </c>
      <c r="EC24" s="207">
        <v>1.9230769230769232E-3</v>
      </c>
      <c r="ED24" s="207">
        <v>1.9230769230769232E-3</v>
      </c>
      <c r="EE24" s="207">
        <v>1.9230769230769232E-3</v>
      </c>
      <c r="EF24" s="207">
        <v>1.9230769230769232E-3</v>
      </c>
      <c r="EG24" s="207">
        <v>1.9230769230769232E-3</v>
      </c>
      <c r="EH24" s="207">
        <v>1.9230769230769232E-3</v>
      </c>
      <c r="EI24" s="207">
        <v>0.01</v>
      </c>
      <c r="EJ24" s="207">
        <v>1.9230769230769232E-3</v>
      </c>
      <c r="EK24" s="207">
        <v>1.9230769230769232E-3</v>
      </c>
      <c r="EL24" s="207">
        <v>1.9230769230769232E-3</v>
      </c>
      <c r="EM24" s="207">
        <v>1.9230769230769232E-3</v>
      </c>
      <c r="EN24" s="207">
        <v>1.9230769230769232E-3</v>
      </c>
      <c r="EO24" s="207">
        <v>1.9230769230769232E-3</v>
      </c>
      <c r="EP24" s="207">
        <v>1.9230769230769232E-3</v>
      </c>
      <c r="EQ24" s="207">
        <v>1.9230769230769232E-3</v>
      </c>
      <c r="ER24" s="207">
        <v>0.01</v>
      </c>
      <c r="ES24" s="207">
        <v>4.1666666666666666E-3</v>
      </c>
      <c r="ET24" s="207">
        <v>1.9230769230769232E-3</v>
      </c>
      <c r="EU24" s="207">
        <v>1.9230769230769232E-3</v>
      </c>
      <c r="EV24" s="207">
        <v>4.1666666666666666E-3</v>
      </c>
      <c r="EW24" s="207">
        <v>1.9230769230769232E-3</v>
      </c>
      <c r="EX24" s="207">
        <v>1.9230769230769232E-3</v>
      </c>
      <c r="EY24" s="207">
        <v>1.9230769230769232E-3</v>
      </c>
      <c r="EZ24" s="207">
        <v>1.9230769230769232E-3</v>
      </c>
      <c r="FA24" s="207">
        <v>1.9230769230769232E-3</v>
      </c>
      <c r="FB24" s="207">
        <v>1.9230769230769232E-3</v>
      </c>
      <c r="FC24" s="207">
        <v>1.9230769230769232E-3</v>
      </c>
      <c r="FD24" s="207">
        <v>1.9230769230769232E-3</v>
      </c>
      <c r="FE24" s="207">
        <v>1.9230769230769232E-3</v>
      </c>
      <c r="FF24" s="207">
        <v>1.9230769230769232E-3</v>
      </c>
      <c r="FG24" s="207">
        <v>1.9230769230769232E-3</v>
      </c>
      <c r="FH24" s="207">
        <v>1.9230769230769232E-3</v>
      </c>
      <c r="FI24" s="207">
        <v>1.9230769230769232E-3</v>
      </c>
      <c r="FJ24" s="207">
        <v>1.9230769230769232E-3</v>
      </c>
      <c r="FK24" s="207">
        <v>1.9230769230769232E-3</v>
      </c>
      <c r="FL24" s="207">
        <v>1.9230769230769232E-3</v>
      </c>
      <c r="FM24" s="207">
        <v>1.9230769230769232E-3</v>
      </c>
      <c r="FN24" s="207">
        <v>1.9230769230769232E-3</v>
      </c>
      <c r="FO24" s="207">
        <v>1.9230769230769232E-3</v>
      </c>
      <c r="FP24" s="207">
        <v>1.9230769230769232E-3</v>
      </c>
      <c r="FQ24" s="207">
        <v>1.9230769230769232E-3</v>
      </c>
      <c r="FR24" s="207">
        <v>1.9230769230769232E-3</v>
      </c>
      <c r="FS24" s="207">
        <v>1.9230769230769232E-3</v>
      </c>
      <c r="FT24" s="207">
        <v>1.9230769230769232E-3</v>
      </c>
      <c r="FU24" s="207">
        <v>1.9230769230769232E-3</v>
      </c>
      <c r="FV24" s="207">
        <v>1.9230769230769232E-3</v>
      </c>
      <c r="FW24" s="207">
        <v>1.9230769230769232E-3</v>
      </c>
      <c r="FX24" s="207">
        <v>1.9230769230769232E-3</v>
      </c>
      <c r="FY24" s="207">
        <v>1.9230769230769232E-3</v>
      </c>
      <c r="FZ24" s="207">
        <v>1.9230769230769232E-3</v>
      </c>
      <c r="GA24" s="207">
        <v>1.9230769230769232E-3</v>
      </c>
      <c r="GB24" s="207">
        <v>1.9230769230769232E-3</v>
      </c>
      <c r="GC24" s="207">
        <v>9.6153846153846159E-4</v>
      </c>
      <c r="GD24" s="207">
        <v>9.6153846153846159E-4</v>
      </c>
      <c r="GE24" s="207">
        <v>9.6153846153846159E-4</v>
      </c>
      <c r="GF24" s="207">
        <v>9.6153846153846159E-4</v>
      </c>
      <c r="GG24" s="207">
        <v>9.6153846153846159E-4</v>
      </c>
      <c r="GH24" s="207">
        <v>9.6153846153846159E-4</v>
      </c>
      <c r="GI24" s="207">
        <v>9.6153846153846159E-4</v>
      </c>
      <c r="GJ24" s="207">
        <v>9.6153846153846159E-4</v>
      </c>
      <c r="GK24" s="207">
        <v>9.6153846153846159E-4</v>
      </c>
      <c r="GL24" s="207">
        <v>9.6153846153846159E-4</v>
      </c>
      <c r="GM24" s="207">
        <v>9.6153846153846159E-4</v>
      </c>
      <c r="GN24" s="207">
        <v>9.6153846153846159E-4</v>
      </c>
      <c r="GO24" s="207">
        <v>9.6153846153846159E-4</v>
      </c>
      <c r="GP24" s="207">
        <v>9.6153846153846159E-4</v>
      </c>
      <c r="GQ24" s="207">
        <v>9.6153846153846159E-4</v>
      </c>
      <c r="GR24" s="207">
        <v>9.6153846153846159E-4</v>
      </c>
      <c r="GS24" s="207">
        <v>9.6153846153846159E-4</v>
      </c>
      <c r="GT24" s="207">
        <v>9.6153846153846159E-4</v>
      </c>
      <c r="GU24" s="207">
        <v>9.6153846153846159E-4</v>
      </c>
      <c r="GV24" s="207">
        <v>1.9230769230769232E-3</v>
      </c>
      <c r="GW24" s="207">
        <v>1.9230769230769232E-3</v>
      </c>
      <c r="GX24" s="207">
        <v>1.9230769230769232E-3</v>
      </c>
      <c r="GY24" s="207">
        <v>1.9230769230769232E-3</v>
      </c>
      <c r="GZ24" s="207">
        <v>0.01</v>
      </c>
      <c r="HA24" s="207">
        <v>1.9230769230769232E-3</v>
      </c>
      <c r="HB24" s="207">
        <v>1.9230769230769232E-3</v>
      </c>
      <c r="HC24" s="207">
        <v>1.9230769230769232E-3</v>
      </c>
      <c r="HD24" s="207">
        <v>1.9230769230769232E-3</v>
      </c>
      <c r="HE24" s="207">
        <v>1.9230769230769232E-3</v>
      </c>
      <c r="HF24" s="207">
        <v>1.9230769230769232E-3</v>
      </c>
      <c r="HG24" s="207">
        <v>1.9230769230769232E-3</v>
      </c>
      <c r="HH24" s="207">
        <v>1.9230769230769232E-3</v>
      </c>
      <c r="HI24" s="207">
        <v>1.9230769230769232E-3</v>
      </c>
      <c r="HJ24" s="207">
        <v>1.9230769230769232E-3</v>
      </c>
      <c r="HK24" s="207">
        <v>1.9230769230769232E-3</v>
      </c>
      <c r="HL24" s="207">
        <v>1.9230769230769232E-3</v>
      </c>
      <c r="HM24" s="207"/>
      <c r="HN24" s="207"/>
      <c r="HO24" s="207"/>
    </row>
    <row r="25" spans="1:223" s="208" customFormat="1" ht="12.75" x14ac:dyDescent="0.2">
      <c r="A25" s="205">
        <v>22</v>
      </c>
      <c r="B25" s="206" t="s">
        <v>630</v>
      </c>
      <c r="C25" s="207">
        <v>9.6153846153846159E-4</v>
      </c>
      <c r="D25" s="207">
        <v>9.6153846153846159E-4</v>
      </c>
      <c r="E25" s="207">
        <v>9.6153846153846159E-4</v>
      </c>
      <c r="F25" s="207">
        <v>9.6153846153846159E-4</v>
      </c>
      <c r="G25" s="207">
        <v>9.6153846153846159E-4</v>
      </c>
      <c r="H25" s="207">
        <v>9.6153846153846159E-4</v>
      </c>
      <c r="I25" s="207">
        <v>9.6153846153846159E-4</v>
      </c>
      <c r="J25" s="207">
        <v>9.6153846153846159E-4</v>
      </c>
      <c r="K25" s="207">
        <v>9.6153846153846159E-4</v>
      </c>
      <c r="L25" s="207">
        <v>9.6153846153846159E-4</v>
      </c>
      <c r="M25" s="207">
        <v>9.6153846153846159E-4</v>
      </c>
      <c r="N25" s="207">
        <v>9.6153846153846159E-4</v>
      </c>
      <c r="O25" s="207">
        <v>9.6153846153846159E-4</v>
      </c>
      <c r="P25" s="207">
        <v>9.6153846153846159E-4</v>
      </c>
      <c r="Q25" s="207">
        <v>9.6153846153846159E-4</v>
      </c>
      <c r="R25" s="207">
        <v>9.6153846153846159E-4</v>
      </c>
      <c r="S25" s="207">
        <v>9.6153846153846159E-4</v>
      </c>
      <c r="T25" s="207">
        <v>9.6153846153846159E-4</v>
      </c>
      <c r="U25" s="207">
        <v>9.6153846153846159E-4</v>
      </c>
      <c r="V25" s="207">
        <v>9.6153846153846159E-4</v>
      </c>
      <c r="W25" s="207">
        <v>9.6153846153846159E-4</v>
      </c>
      <c r="X25" s="207">
        <v>9.6153846153846159E-4</v>
      </c>
      <c r="Y25" s="207">
        <v>2.0833333333333333E-3</v>
      </c>
      <c r="Z25" s="207">
        <v>9.6153846153846159E-4</v>
      </c>
      <c r="AA25" s="207">
        <v>9.6153846153846159E-4</v>
      </c>
      <c r="AB25" s="207">
        <v>9.6153846153846159E-4</v>
      </c>
      <c r="AC25" s="207">
        <v>9.6153846153846159E-4</v>
      </c>
      <c r="AD25" s="207">
        <v>9.6153846153846159E-4</v>
      </c>
      <c r="AE25" s="207">
        <v>9.6153846153846159E-4</v>
      </c>
      <c r="AF25" s="207">
        <v>9.6153846153846159E-4</v>
      </c>
      <c r="AG25" s="207">
        <v>9.6153846153846159E-4</v>
      </c>
      <c r="AH25" s="207">
        <v>9.6153846153846159E-4</v>
      </c>
      <c r="AI25" s="207">
        <v>9.6153846153846159E-4</v>
      </c>
      <c r="AJ25" s="207">
        <v>9.6153846153846159E-4</v>
      </c>
      <c r="AK25" s="207">
        <v>9.6153846153846159E-4</v>
      </c>
      <c r="AL25" s="207">
        <v>9.6153846153846159E-4</v>
      </c>
      <c r="AM25" s="207">
        <v>9.6153846153846159E-4</v>
      </c>
      <c r="AN25" s="207">
        <v>9.6153846153846159E-4</v>
      </c>
      <c r="AO25" s="207">
        <v>9.6153846153846159E-4</v>
      </c>
      <c r="AP25" s="207">
        <v>9.6153846153846159E-4</v>
      </c>
      <c r="AQ25" s="207">
        <v>9.6153846153846159E-4</v>
      </c>
      <c r="AR25" s="207">
        <v>9.6153846153846159E-4</v>
      </c>
      <c r="AS25" s="207">
        <v>2.0833333333333333E-3</v>
      </c>
      <c r="AT25" s="207">
        <v>9.6153846153846159E-4</v>
      </c>
      <c r="AU25" s="207">
        <v>9.6153846153846159E-4</v>
      </c>
      <c r="AV25" s="207">
        <v>9.6153846153846159E-4</v>
      </c>
      <c r="AW25" s="207">
        <v>9.6153846153846159E-4</v>
      </c>
      <c r="AX25" s="207">
        <v>9.6153846153846159E-4</v>
      </c>
      <c r="AY25" s="207">
        <v>2.5000000000000001E-3</v>
      </c>
      <c r="AZ25" s="207">
        <v>2.0833333333333333E-3</v>
      </c>
      <c r="BA25" s="207">
        <v>9.6153846153846159E-4</v>
      </c>
      <c r="BB25" s="207">
        <v>9.6153846153846159E-4</v>
      </c>
      <c r="BC25" s="207">
        <v>2.5000000000000001E-3</v>
      </c>
      <c r="BD25" s="207">
        <v>2.0833333333333333E-3</v>
      </c>
      <c r="BE25" s="207">
        <v>9.6153846153846159E-4</v>
      </c>
      <c r="BF25" s="207">
        <v>9.6153846153846159E-4</v>
      </c>
      <c r="BG25" s="207">
        <v>9.6153846153846159E-4</v>
      </c>
      <c r="BH25" s="207">
        <v>2.5000000000000001E-3</v>
      </c>
      <c r="BI25" s="207">
        <v>2.0833333333333333E-3</v>
      </c>
      <c r="BJ25" s="207">
        <v>9.6153846153846159E-4</v>
      </c>
      <c r="BK25" s="207">
        <v>9.6153846153846159E-4</v>
      </c>
      <c r="BL25" s="207">
        <v>2.5000000000000001E-3</v>
      </c>
      <c r="BM25" s="207">
        <v>2.0833333333333333E-3</v>
      </c>
      <c r="BN25" s="207">
        <v>9.6153846153846159E-4</v>
      </c>
      <c r="BO25" s="207">
        <v>9.6153846153846159E-4</v>
      </c>
      <c r="BP25" s="207">
        <v>9.6153846153846159E-4</v>
      </c>
      <c r="BQ25" s="207">
        <v>2.5000000000000001E-3</v>
      </c>
      <c r="BR25" s="207">
        <v>2.0833333333333333E-3</v>
      </c>
      <c r="BS25" s="207">
        <v>9.6153846153846159E-4</v>
      </c>
      <c r="BT25" s="207">
        <v>2.5000000000000001E-3</v>
      </c>
      <c r="BU25" s="207">
        <v>2.0833333333333333E-3</v>
      </c>
      <c r="BV25" s="207">
        <v>9.6153846153846159E-4</v>
      </c>
      <c r="BW25" s="207">
        <v>9.6153846153846159E-4</v>
      </c>
      <c r="BX25" s="207">
        <v>9.6153846153846159E-4</v>
      </c>
      <c r="BY25" s="207">
        <v>9.6153846153846159E-4</v>
      </c>
      <c r="BZ25" s="207">
        <v>9.6153846153846159E-4</v>
      </c>
      <c r="CA25" s="207">
        <v>9.6153846153846159E-4</v>
      </c>
      <c r="CB25" s="207">
        <v>2.0833333333333333E-3</v>
      </c>
      <c r="CC25" s="207">
        <v>9.6153846153846159E-4</v>
      </c>
      <c r="CD25" s="207">
        <v>2.0833333333333333E-3</v>
      </c>
      <c r="CE25" s="207">
        <v>9.6153846153846159E-4</v>
      </c>
      <c r="CF25" s="207">
        <v>9.6153846153846159E-4</v>
      </c>
      <c r="CG25" s="207">
        <v>9.6153846153846159E-4</v>
      </c>
      <c r="CH25" s="207">
        <v>9.6153846153846159E-4</v>
      </c>
      <c r="CI25" s="207">
        <v>2.5000000000000001E-3</v>
      </c>
      <c r="CJ25" s="207">
        <v>9.6153846153846159E-4</v>
      </c>
      <c r="CK25" s="207">
        <v>9.6153846153846159E-4</v>
      </c>
      <c r="CL25" s="207">
        <v>9.6153846153846159E-4</v>
      </c>
      <c r="CM25" s="207">
        <v>9.6153846153846159E-4</v>
      </c>
      <c r="CN25" s="207">
        <v>2.0833333333333333E-3</v>
      </c>
      <c r="CO25" s="207">
        <v>9.6153846153846159E-4</v>
      </c>
      <c r="CP25" s="207">
        <v>2.5000000000000001E-3</v>
      </c>
      <c r="CQ25" s="207">
        <v>9.6153846153846159E-4</v>
      </c>
      <c r="CR25" s="207">
        <v>9.6153846153846159E-4</v>
      </c>
      <c r="CS25" s="207">
        <v>9.6153846153846159E-4</v>
      </c>
      <c r="CT25" s="207">
        <v>9.6153846153846159E-4</v>
      </c>
      <c r="CU25" s="207">
        <v>9.6153846153846159E-4</v>
      </c>
      <c r="CV25" s="207">
        <v>2.5000000000000001E-3</v>
      </c>
      <c r="CW25" s="207">
        <v>2.0833333333333333E-3</v>
      </c>
      <c r="CX25" s="207">
        <v>9.6153846153846159E-4</v>
      </c>
      <c r="CY25" s="207">
        <v>9.6153846153846159E-4</v>
      </c>
      <c r="CZ25" s="207">
        <v>9.6153846153846159E-4</v>
      </c>
      <c r="DA25" s="207">
        <v>9.6153846153846159E-4</v>
      </c>
      <c r="DB25" s="207">
        <v>2.0833333333333333E-3</v>
      </c>
      <c r="DC25" s="207">
        <v>9.6153846153846159E-4</v>
      </c>
      <c r="DD25" s="207">
        <v>9.6153846153846159E-4</v>
      </c>
      <c r="DE25" s="207">
        <v>9.6153846153846159E-4</v>
      </c>
      <c r="DF25" s="207">
        <v>2.5000000000000001E-3</v>
      </c>
      <c r="DG25" s="207">
        <v>2.0833333333333333E-3</v>
      </c>
      <c r="DH25" s="207">
        <v>9.6153846153846159E-4</v>
      </c>
      <c r="DI25" s="207">
        <v>9.6153846153846159E-4</v>
      </c>
      <c r="DJ25" s="207">
        <v>2.0833333333333333E-3</v>
      </c>
      <c r="DK25" s="207">
        <v>9.6153846153846159E-4</v>
      </c>
      <c r="DL25" s="207">
        <v>2.5000000000000001E-3</v>
      </c>
      <c r="DM25" s="207">
        <v>2.0833333333333333E-3</v>
      </c>
      <c r="DN25" s="207">
        <v>9.6153846153846159E-4</v>
      </c>
      <c r="DO25" s="207">
        <v>9.6153846153846159E-4</v>
      </c>
      <c r="DP25" s="207">
        <v>9.6153846153846159E-4</v>
      </c>
      <c r="DQ25" s="207">
        <v>9.6153846153846159E-4</v>
      </c>
      <c r="DR25" s="207">
        <v>9.6153846153846159E-4</v>
      </c>
      <c r="DS25" s="207">
        <v>9.6153846153846159E-4</v>
      </c>
      <c r="DT25" s="207">
        <v>9.6153846153846159E-4</v>
      </c>
      <c r="DU25" s="207">
        <v>9.6153846153846159E-4</v>
      </c>
      <c r="DV25" s="207">
        <v>9.6153846153846159E-4</v>
      </c>
      <c r="DW25" s="207">
        <v>9.6153846153846159E-4</v>
      </c>
      <c r="DX25" s="207">
        <v>9.6153846153846159E-4</v>
      </c>
      <c r="DY25" s="207">
        <v>9.6153846153846159E-4</v>
      </c>
      <c r="DZ25" s="207">
        <v>9.6153846153846159E-4</v>
      </c>
      <c r="EA25" s="207">
        <v>9.6153846153846159E-4</v>
      </c>
      <c r="EB25" s="207">
        <v>9.6153846153846159E-4</v>
      </c>
      <c r="EC25" s="207">
        <v>9.6153846153846159E-4</v>
      </c>
      <c r="ED25" s="207">
        <v>9.6153846153846159E-4</v>
      </c>
      <c r="EE25" s="207">
        <v>9.6153846153846159E-4</v>
      </c>
      <c r="EF25" s="207">
        <v>9.6153846153846159E-4</v>
      </c>
      <c r="EG25" s="207">
        <v>9.6153846153846159E-4</v>
      </c>
      <c r="EH25" s="207">
        <v>9.6153846153846159E-4</v>
      </c>
      <c r="EI25" s="207">
        <v>2.5000000000000001E-3</v>
      </c>
      <c r="EJ25" s="207">
        <v>9.6153846153846159E-4</v>
      </c>
      <c r="EK25" s="207">
        <v>9.6153846153846159E-4</v>
      </c>
      <c r="EL25" s="207">
        <v>9.6153846153846159E-4</v>
      </c>
      <c r="EM25" s="207">
        <v>9.6153846153846159E-4</v>
      </c>
      <c r="EN25" s="207">
        <v>9.6153846153846159E-4</v>
      </c>
      <c r="EO25" s="207">
        <v>9.6153846153846159E-4</v>
      </c>
      <c r="EP25" s="207">
        <v>9.6153846153846159E-4</v>
      </c>
      <c r="EQ25" s="207">
        <v>9.6153846153846159E-4</v>
      </c>
      <c r="ER25" s="207">
        <v>2.5000000000000001E-3</v>
      </c>
      <c r="ES25" s="207">
        <v>2.0833333333333333E-3</v>
      </c>
      <c r="ET25" s="207">
        <v>9.6153846153846159E-4</v>
      </c>
      <c r="EU25" s="207">
        <v>9.6153846153846159E-4</v>
      </c>
      <c r="EV25" s="207">
        <v>2.0833333333333333E-3</v>
      </c>
      <c r="EW25" s="207">
        <v>0</v>
      </c>
      <c r="EX25" s="207">
        <v>9.6153846153846159E-4</v>
      </c>
      <c r="EY25" s="207">
        <v>9.6153846153846159E-4</v>
      </c>
      <c r="EZ25" s="207">
        <v>9.6153846153846159E-4</v>
      </c>
      <c r="FA25" s="207">
        <v>9.6153846153846159E-4</v>
      </c>
      <c r="FB25" s="207">
        <v>9.6153846153846159E-4</v>
      </c>
      <c r="FC25" s="207">
        <v>9.6153846153846159E-4</v>
      </c>
      <c r="FD25" s="207">
        <v>9.6153846153846159E-4</v>
      </c>
      <c r="FE25" s="207">
        <v>9.6153846153846159E-4</v>
      </c>
      <c r="FF25" s="207">
        <v>9.6153846153846159E-4</v>
      </c>
      <c r="FG25" s="207">
        <v>9.6153846153846159E-4</v>
      </c>
      <c r="FH25" s="207">
        <v>9.6153846153846159E-4</v>
      </c>
      <c r="FI25" s="207">
        <v>9.6153846153846159E-4</v>
      </c>
      <c r="FJ25" s="207">
        <v>9.6153846153846159E-4</v>
      </c>
      <c r="FK25" s="207">
        <v>9.6153846153846159E-4</v>
      </c>
      <c r="FL25" s="207">
        <v>9.6153846153846159E-4</v>
      </c>
      <c r="FM25" s="207">
        <v>9.6153846153846159E-4</v>
      </c>
      <c r="FN25" s="207">
        <v>9.6153846153846159E-4</v>
      </c>
      <c r="FO25" s="207">
        <v>9.6153846153846159E-4</v>
      </c>
      <c r="FP25" s="207">
        <v>9.6153846153846159E-4</v>
      </c>
      <c r="FQ25" s="207">
        <v>9.6153846153846159E-4</v>
      </c>
      <c r="FR25" s="207">
        <v>9.6153846153846159E-4</v>
      </c>
      <c r="FS25" s="207">
        <v>9.6153846153846159E-4</v>
      </c>
      <c r="FT25" s="207">
        <v>9.6153846153846159E-4</v>
      </c>
      <c r="FU25" s="207">
        <v>9.6153846153846159E-4</v>
      </c>
      <c r="FV25" s="207">
        <v>9.6153846153846159E-4</v>
      </c>
      <c r="FW25" s="207">
        <v>9.6153846153846159E-4</v>
      </c>
      <c r="FX25" s="207">
        <v>9.6153846153846159E-4</v>
      </c>
      <c r="FY25" s="207">
        <v>9.6153846153846159E-4</v>
      </c>
      <c r="FZ25" s="207">
        <v>9.6153846153846159E-4</v>
      </c>
      <c r="GA25" s="207">
        <v>9.6153846153846159E-4</v>
      </c>
      <c r="GB25" s="207">
        <v>9.6153846153846159E-4</v>
      </c>
      <c r="GC25" s="207">
        <v>4.807692307692308E-4</v>
      </c>
      <c r="GD25" s="207">
        <v>4.807692307692308E-4</v>
      </c>
      <c r="GE25" s="207">
        <v>4.807692307692308E-4</v>
      </c>
      <c r="GF25" s="207">
        <v>4.807692307692308E-4</v>
      </c>
      <c r="GG25" s="207">
        <v>4.807692307692308E-4</v>
      </c>
      <c r="GH25" s="207">
        <v>4.807692307692308E-4</v>
      </c>
      <c r="GI25" s="207">
        <v>4.807692307692308E-4</v>
      </c>
      <c r="GJ25" s="207">
        <v>4.807692307692308E-4</v>
      </c>
      <c r="GK25" s="207">
        <v>4.807692307692308E-4</v>
      </c>
      <c r="GL25" s="207">
        <v>4.807692307692308E-4</v>
      </c>
      <c r="GM25" s="207">
        <v>4.807692307692308E-4</v>
      </c>
      <c r="GN25" s="207">
        <v>4.807692307692308E-4</v>
      </c>
      <c r="GO25" s="207">
        <v>4.807692307692308E-4</v>
      </c>
      <c r="GP25" s="207">
        <v>4.807692307692308E-4</v>
      </c>
      <c r="GQ25" s="207">
        <v>4.807692307692308E-4</v>
      </c>
      <c r="GR25" s="207">
        <v>4.807692307692308E-4</v>
      </c>
      <c r="GS25" s="207">
        <v>4.807692307692308E-4</v>
      </c>
      <c r="GT25" s="207">
        <v>4.807692307692308E-4</v>
      </c>
      <c r="GU25" s="207">
        <v>4.807692307692308E-4</v>
      </c>
      <c r="GV25" s="207">
        <v>9.6153846153846159E-4</v>
      </c>
      <c r="GW25" s="207">
        <v>9.6153846153846159E-4</v>
      </c>
      <c r="GX25" s="207">
        <v>9.6153846153846159E-4</v>
      </c>
      <c r="GY25" s="207">
        <v>9.6153846153846159E-4</v>
      </c>
      <c r="GZ25" s="207">
        <v>2.5000000000000001E-3</v>
      </c>
      <c r="HA25" s="207">
        <v>9.6153846153846159E-4</v>
      </c>
      <c r="HB25" s="207">
        <v>9.6153846153846159E-4</v>
      </c>
      <c r="HC25" s="207">
        <v>9.6153846153846159E-4</v>
      </c>
      <c r="HD25" s="207">
        <v>9.6153846153846159E-4</v>
      </c>
      <c r="HE25" s="207">
        <v>9.6153846153846159E-4</v>
      </c>
      <c r="HF25" s="207">
        <v>9.6153846153846159E-4</v>
      </c>
      <c r="HG25" s="207">
        <v>9.6153846153846159E-4</v>
      </c>
      <c r="HH25" s="207">
        <v>9.6153846153846159E-4</v>
      </c>
      <c r="HI25" s="207">
        <v>9.6153846153846159E-4</v>
      </c>
      <c r="HJ25" s="207">
        <v>9.6153846153846159E-4</v>
      </c>
      <c r="HK25" s="207">
        <v>9.6153846153846159E-4</v>
      </c>
      <c r="HL25" s="207">
        <v>9.6153846153846159E-4</v>
      </c>
      <c r="HM25" s="207"/>
      <c r="HN25" s="207"/>
      <c r="HO25" s="207"/>
    </row>
    <row r="26" spans="1:223" s="208" customFormat="1" ht="12.75" x14ac:dyDescent="0.2">
      <c r="A26" s="205">
        <v>23</v>
      </c>
      <c r="B26" s="206" t="s">
        <v>631</v>
      </c>
      <c r="C26" s="207">
        <v>9.6153846153846159E-4</v>
      </c>
      <c r="D26" s="207">
        <v>9.6153846153846159E-4</v>
      </c>
      <c r="E26" s="207">
        <v>9.6153846153846159E-4</v>
      </c>
      <c r="F26" s="207">
        <v>9.6153846153846159E-4</v>
      </c>
      <c r="G26" s="207">
        <v>9.6153846153846159E-4</v>
      </c>
      <c r="H26" s="207">
        <v>9.6153846153846159E-4</v>
      </c>
      <c r="I26" s="207">
        <v>9.6153846153846159E-4</v>
      </c>
      <c r="J26" s="207">
        <v>9.6153846153846159E-4</v>
      </c>
      <c r="K26" s="207">
        <v>9.6153846153846159E-4</v>
      </c>
      <c r="L26" s="207">
        <v>9.6153846153846159E-4</v>
      </c>
      <c r="M26" s="207">
        <v>9.6153846153846159E-4</v>
      </c>
      <c r="N26" s="207">
        <v>9.6153846153846159E-4</v>
      </c>
      <c r="O26" s="207">
        <v>9.6153846153846159E-4</v>
      </c>
      <c r="P26" s="207">
        <v>9.6153846153846159E-4</v>
      </c>
      <c r="Q26" s="207">
        <v>9.6153846153846159E-4</v>
      </c>
      <c r="R26" s="207">
        <v>9.6153846153846159E-4</v>
      </c>
      <c r="S26" s="207">
        <v>9.6153846153846159E-4</v>
      </c>
      <c r="T26" s="207">
        <v>9.6153846153846159E-4</v>
      </c>
      <c r="U26" s="207">
        <v>9.6153846153846159E-4</v>
      </c>
      <c r="V26" s="207">
        <v>9.6153846153846159E-4</v>
      </c>
      <c r="W26" s="207">
        <v>9.6153846153846159E-4</v>
      </c>
      <c r="X26" s="207">
        <v>9.6153846153846159E-4</v>
      </c>
      <c r="Y26" s="207">
        <v>2.0833333333333333E-3</v>
      </c>
      <c r="Z26" s="207">
        <v>9.6153846153846159E-4</v>
      </c>
      <c r="AA26" s="207">
        <v>9.6153846153846159E-4</v>
      </c>
      <c r="AB26" s="207">
        <v>9.6153846153846159E-4</v>
      </c>
      <c r="AC26" s="207">
        <v>9.6153846153846159E-4</v>
      </c>
      <c r="AD26" s="207">
        <v>9.6153846153846159E-4</v>
      </c>
      <c r="AE26" s="207">
        <v>9.6153846153846159E-4</v>
      </c>
      <c r="AF26" s="207">
        <v>9.6153846153846159E-4</v>
      </c>
      <c r="AG26" s="207">
        <v>9.6153846153846159E-4</v>
      </c>
      <c r="AH26" s="207">
        <v>9.6153846153846159E-4</v>
      </c>
      <c r="AI26" s="207">
        <v>9.6153846153846159E-4</v>
      </c>
      <c r="AJ26" s="207">
        <v>9.6153846153846159E-4</v>
      </c>
      <c r="AK26" s="207">
        <v>9.6153846153846159E-4</v>
      </c>
      <c r="AL26" s="207">
        <v>9.6153846153846159E-4</v>
      </c>
      <c r="AM26" s="207">
        <v>9.6153846153846159E-4</v>
      </c>
      <c r="AN26" s="207">
        <v>9.6153846153846159E-4</v>
      </c>
      <c r="AO26" s="207">
        <v>9.6153846153846159E-4</v>
      </c>
      <c r="AP26" s="207">
        <v>9.6153846153846159E-4</v>
      </c>
      <c r="AQ26" s="207">
        <v>9.6153846153846159E-4</v>
      </c>
      <c r="AR26" s="207">
        <v>9.6153846153846159E-4</v>
      </c>
      <c r="AS26" s="207">
        <v>2.0833333333333333E-3</v>
      </c>
      <c r="AT26" s="207">
        <v>9.6153846153846159E-4</v>
      </c>
      <c r="AU26" s="207">
        <v>9.6153846153846159E-4</v>
      </c>
      <c r="AV26" s="207">
        <v>9.6153846153846159E-4</v>
      </c>
      <c r="AW26" s="207">
        <v>9.6153846153846159E-4</v>
      </c>
      <c r="AX26" s="207">
        <v>9.6153846153846159E-4</v>
      </c>
      <c r="AY26" s="207">
        <v>2.5000000000000001E-3</v>
      </c>
      <c r="AZ26" s="207">
        <v>2.0833333333333333E-3</v>
      </c>
      <c r="BA26" s="207">
        <v>9.6153846153846159E-4</v>
      </c>
      <c r="BB26" s="207">
        <v>9.6153846153846159E-4</v>
      </c>
      <c r="BC26" s="207">
        <v>2.5000000000000001E-3</v>
      </c>
      <c r="BD26" s="207">
        <v>2.0833333333333333E-3</v>
      </c>
      <c r="BE26" s="207">
        <v>9.6153846153846159E-4</v>
      </c>
      <c r="BF26" s="207">
        <v>9.6153846153846159E-4</v>
      </c>
      <c r="BG26" s="207">
        <v>9.6153846153846159E-4</v>
      </c>
      <c r="BH26" s="207">
        <v>2.5000000000000001E-3</v>
      </c>
      <c r="BI26" s="207">
        <v>2.0833333333333333E-3</v>
      </c>
      <c r="BJ26" s="207">
        <v>9.6153846153846159E-4</v>
      </c>
      <c r="BK26" s="207">
        <v>9.6153846153846159E-4</v>
      </c>
      <c r="BL26" s="207">
        <v>2.5000000000000001E-3</v>
      </c>
      <c r="BM26" s="207">
        <v>2.0833333333333333E-3</v>
      </c>
      <c r="BN26" s="207">
        <v>9.6153846153846159E-4</v>
      </c>
      <c r="BO26" s="207">
        <v>9.6153846153846159E-4</v>
      </c>
      <c r="BP26" s="207">
        <v>9.6153846153846159E-4</v>
      </c>
      <c r="BQ26" s="207">
        <v>2.5000000000000001E-3</v>
      </c>
      <c r="BR26" s="207">
        <v>2.0833333333333333E-3</v>
      </c>
      <c r="BS26" s="207">
        <v>9.6153846153846159E-4</v>
      </c>
      <c r="BT26" s="207">
        <v>2.5000000000000001E-3</v>
      </c>
      <c r="BU26" s="207">
        <v>2.0833333333333333E-3</v>
      </c>
      <c r="BV26" s="207">
        <v>9.6153846153846159E-4</v>
      </c>
      <c r="BW26" s="207">
        <v>9.6153846153846159E-4</v>
      </c>
      <c r="BX26" s="207">
        <v>9.6153846153846159E-4</v>
      </c>
      <c r="BY26" s="207">
        <v>9.6153846153846159E-4</v>
      </c>
      <c r="BZ26" s="207">
        <v>9.6153846153846159E-4</v>
      </c>
      <c r="CA26" s="207">
        <v>9.6153846153846159E-4</v>
      </c>
      <c r="CB26" s="207">
        <v>2.0833333333333333E-3</v>
      </c>
      <c r="CC26" s="207">
        <v>9.6153846153846159E-4</v>
      </c>
      <c r="CD26" s="207">
        <v>2.0833333333333333E-3</v>
      </c>
      <c r="CE26" s="207">
        <v>9.6153846153846159E-4</v>
      </c>
      <c r="CF26" s="207">
        <v>9.6153846153846159E-4</v>
      </c>
      <c r="CG26" s="207">
        <v>9.6153846153846159E-4</v>
      </c>
      <c r="CH26" s="207">
        <v>9.6153846153846159E-4</v>
      </c>
      <c r="CI26" s="207">
        <v>2.5000000000000001E-3</v>
      </c>
      <c r="CJ26" s="207">
        <v>9.6153846153846159E-4</v>
      </c>
      <c r="CK26" s="207">
        <v>9.6153846153846159E-4</v>
      </c>
      <c r="CL26" s="207">
        <v>9.6153846153846159E-4</v>
      </c>
      <c r="CM26" s="207">
        <v>9.6153846153846159E-4</v>
      </c>
      <c r="CN26" s="207">
        <v>2.0833333333333333E-3</v>
      </c>
      <c r="CO26" s="207">
        <v>9.6153846153846159E-4</v>
      </c>
      <c r="CP26" s="207">
        <v>2.5000000000000001E-3</v>
      </c>
      <c r="CQ26" s="207">
        <v>9.6153846153846159E-4</v>
      </c>
      <c r="CR26" s="207">
        <v>9.6153846153846159E-4</v>
      </c>
      <c r="CS26" s="207">
        <v>9.6153846153846159E-4</v>
      </c>
      <c r="CT26" s="207">
        <v>9.6153846153846159E-4</v>
      </c>
      <c r="CU26" s="207">
        <v>9.6153846153846159E-4</v>
      </c>
      <c r="CV26" s="207">
        <v>2.5000000000000001E-3</v>
      </c>
      <c r="CW26" s="207">
        <v>2.0833333333333333E-3</v>
      </c>
      <c r="CX26" s="207">
        <v>9.6153846153846159E-4</v>
      </c>
      <c r="CY26" s="207">
        <v>9.6153846153846159E-4</v>
      </c>
      <c r="CZ26" s="207">
        <v>9.6153846153846159E-4</v>
      </c>
      <c r="DA26" s="207">
        <v>9.6153846153846159E-4</v>
      </c>
      <c r="DB26" s="207">
        <v>2.0833333333333333E-3</v>
      </c>
      <c r="DC26" s="207">
        <v>9.6153846153846159E-4</v>
      </c>
      <c r="DD26" s="207">
        <v>9.6153846153846159E-4</v>
      </c>
      <c r="DE26" s="207">
        <v>9.6153846153846159E-4</v>
      </c>
      <c r="DF26" s="207">
        <v>2.5000000000000001E-3</v>
      </c>
      <c r="DG26" s="207">
        <v>2.0833333333333333E-3</v>
      </c>
      <c r="DH26" s="207">
        <v>9.6153846153846159E-4</v>
      </c>
      <c r="DI26" s="207">
        <v>9.6153846153846159E-4</v>
      </c>
      <c r="DJ26" s="207">
        <v>2.0833333333333333E-3</v>
      </c>
      <c r="DK26" s="207">
        <v>9.6153846153846159E-4</v>
      </c>
      <c r="DL26" s="207">
        <v>2.5000000000000001E-3</v>
      </c>
      <c r="DM26" s="207">
        <v>2.0833333333333333E-3</v>
      </c>
      <c r="DN26" s="207">
        <v>9.6153846153846159E-4</v>
      </c>
      <c r="DO26" s="207">
        <v>9.6153846153846159E-4</v>
      </c>
      <c r="DP26" s="207">
        <v>9.6153846153846159E-4</v>
      </c>
      <c r="DQ26" s="207">
        <v>9.6153846153846159E-4</v>
      </c>
      <c r="DR26" s="207">
        <v>9.6153846153846159E-4</v>
      </c>
      <c r="DS26" s="207">
        <v>9.6153846153846159E-4</v>
      </c>
      <c r="DT26" s="207">
        <v>9.6153846153846159E-4</v>
      </c>
      <c r="DU26" s="207">
        <v>9.6153846153846159E-4</v>
      </c>
      <c r="DV26" s="207">
        <v>9.6153846153846159E-4</v>
      </c>
      <c r="DW26" s="207">
        <v>9.6153846153846159E-4</v>
      </c>
      <c r="DX26" s="207">
        <v>9.6153846153846159E-4</v>
      </c>
      <c r="DY26" s="207">
        <v>9.6153846153846159E-4</v>
      </c>
      <c r="DZ26" s="207">
        <v>9.6153846153846159E-4</v>
      </c>
      <c r="EA26" s="207">
        <v>9.6153846153846159E-4</v>
      </c>
      <c r="EB26" s="207">
        <v>9.6153846153846159E-4</v>
      </c>
      <c r="EC26" s="207">
        <v>9.6153846153846159E-4</v>
      </c>
      <c r="ED26" s="207">
        <v>9.6153846153846159E-4</v>
      </c>
      <c r="EE26" s="207">
        <v>9.6153846153846159E-4</v>
      </c>
      <c r="EF26" s="207">
        <v>9.6153846153846159E-4</v>
      </c>
      <c r="EG26" s="207">
        <v>9.6153846153846159E-4</v>
      </c>
      <c r="EH26" s="207">
        <v>9.6153846153846159E-4</v>
      </c>
      <c r="EI26" s="207">
        <v>2.5000000000000001E-3</v>
      </c>
      <c r="EJ26" s="207">
        <v>9.6153846153846159E-4</v>
      </c>
      <c r="EK26" s="207">
        <v>9.6153846153846159E-4</v>
      </c>
      <c r="EL26" s="207">
        <v>9.6153846153846159E-4</v>
      </c>
      <c r="EM26" s="207">
        <v>9.6153846153846159E-4</v>
      </c>
      <c r="EN26" s="207">
        <v>9.6153846153846159E-4</v>
      </c>
      <c r="EO26" s="207">
        <v>9.6153846153846159E-4</v>
      </c>
      <c r="EP26" s="207">
        <v>9.6153846153846159E-4</v>
      </c>
      <c r="EQ26" s="207">
        <v>9.6153846153846159E-4</v>
      </c>
      <c r="ER26" s="207">
        <v>2.5000000000000001E-3</v>
      </c>
      <c r="ES26" s="207">
        <v>2.0833333333333333E-3</v>
      </c>
      <c r="ET26" s="207">
        <v>9.6153846153846159E-4</v>
      </c>
      <c r="EU26" s="207">
        <v>9.6153846153846159E-4</v>
      </c>
      <c r="EV26" s="207">
        <v>2.0833333333333333E-3</v>
      </c>
      <c r="EW26" s="207">
        <v>9.6153846153846159E-4</v>
      </c>
      <c r="EX26" s="207">
        <v>9.6153846153846159E-4</v>
      </c>
      <c r="EY26" s="207">
        <v>9.6153846153846159E-4</v>
      </c>
      <c r="EZ26" s="207">
        <v>9.6153846153846159E-4</v>
      </c>
      <c r="FA26" s="207">
        <v>9.6153846153846159E-4</v>
      </c>
      <c r="FB26" s="207">
        <v>9.6153846153846159E-4</v>
      </c>
      <c r="FC26" s="207">
        <v>9.6153846153846159E-4</v>
      </c>
      <c r="FD26" s="207">
        <v>9.6153846153846159E-4</v>
      </c>
      <c r="FE26" s="207">
        <v>9.6153846153846159E-4</v>
      </c>
      <c r="FF26" s="207">
        <v>9.6153846153846159E-4</v>
      </c>
      <c r="FG26" s="207">
        <v>9.6153846153846159E-4</v>
      </c>
      <c r="FH26" s="207">
        <v>9.6153846153846159E-4</v>
      </c>
      <c r="FI26" s="207">
        <v>9.6153846153846159E-4</v>
      </c>
      <c r="FJ26" s="207">
        <v>9.6153846153846159E-4</v>
      </c>
      <c r="FK26" s="207">
        <v>9.6153846153846159E-4</v>
      </c>
      <c r="FL26" s="207">
        <v>9.6153846153846159E-4</v>
      </c>
      <c r="FM26" s="207">
        <v>9.6153846153846159E-4</v>
      </c>
      <c r="FN26" s="207">
        <v>9.6153846153846159E-4</v>
      </c>
      <c r="FO26" s="207">
        <v>9.6153846153846159E-4</v>
      </c>
      <c r="FP26" s="207">
        <v>9.6153846153846159E-4</v>
      </c>
      <c r="FQ26" s="207">
        <v>9.6153846153846159E-4</v>
      </c>
      <c r="FR26" s="207">
        <v>9.6153846153846159E-4</v>
      </c>
      <c r="FS26" s="207">
        <v>9.6153846153846159E-4</v>
      </c>
      <c r="FT26" s="207">
        <v>9.6153846153846159E-4</v>
      </c>
      <c r="FU26" s="207">
        <v>9.6153846153846159E-4</v>
      </c>
      <c r="FV26" s="207">
        <v>9.6153846153846159E-4</v>
      </c>
      <c r="FW26" s="207">
        <v>9.6153846153846159E-4</v>
      </c>
      <c r="FX26" s="207">
        <v>9.6153846153846159E-4</v>
      </c>
      <c r="FY26" s="207">
        <v>9.6153846153846159E-4</v>
      </c>
      <c r="FZ26" s="207">
        <v>9.6153846153846159E-4</v>
      </c>
      <c r="GA26" s="207">
        <v>9.6153846153846159E-4</v>
      </c>
      <c r="GB26" s="207">
        <v>9.6153846153846159E-4</v>
      </c>
      <c r="GC26" s="207">
        <v>4.807692307692308E-4</v>
      </c>
      <c r="GD26" s="207">
        <v>4.807692307692308E-4</v>
      </c>
      <c r="GE26" s="207">
        <v>4.807692307692308E-4</v>
      </c>
      <c r="GF26" s="207">
        <v>4.807692307692308E-4</v>
      </c>
      <c r="GG26" s="207">
        <v>4.807692307692308E-4</v>
      </c>
      <c r="GH26" s="207">
        <v>4.807692307692308E-4</v>
      </c>
      <c r="GI26" s="207">
        <v>4.807692307692308E-4</v>
      </c>
      <c r="GJ26" s="207">
        <v>4.807692307692308E-4</v>
      </c>
      <c r="GK26" s="207">
        <v>4.807692307692308E-4</v>
      </c>
      <c r="GL26" s="207">
        <v>4.807692307692308E-4</v>
      </c>
      <c r="GM26" s="207">
        <v>4.807692307692308E-4</v>
      </c>
      <c r="GN26" s="207">
        <v>4.807692307692308E-4</v>
      </c>
      <c r="GO26" s="207">
        <v>4.807692307692308E-4</v>
      </c>
      <c r="GP26" s="207">
        <v>4.807692307692308E-4</v>
      </c>
      <c r="GQ26" s="207">
        <v>4.807692307692308E-4</v>
      </c>
      <c r="GR26" s="207">
        <v>4.807692307692308E-4</v>
      </c>
      <c r="GS26" s="207">
        <v>4.807692307692308E-4</v>
      </c>
      <c r="GT26" s="207">
        <v>4.807692307692308E-4</v>
      </c>
      <c r="GU26" s="207">
        <v>4.807692307692308E-4</v>
      </c>
      <c r="GV26" s="207">
        <v>9.6153846153846159E-4</v>
      </c>
      <c r="GW26" s="207">
        <v>9.6153846153846159E-4</v>
      </c>
      <c r="GX26" s="207">
        <v>9.6153846153846159E-4</v>
      </c>
      <c r="GY26" s="207">
        <v>9.6153846153846159E-4</v>
      </c>
      <c r="GZ26" s="207">
        <v>2.5000000000000001E-3</v>
      </c>
      <c r="HA26" s="207">
        <v>9.6153846153846159E-4</v>
      </c>
      <c r="HB26" s="207">
        <v>9.6153846153846159E-4</v>
      </c>
      <c r="HC26" s="207">
        <v>9.6153846153846159E-4</v>
      </c>
      <c r="HD26" s="207">
        <v>9.6153846153846159E-4</v>
      </c>
      <c r="HE26" s="207">
        <v>9.6153846153846159E-4</v>
      </c>
      <c r="HF26" s="207">
        <v>9.6153846153846159E-4</v>
      </c>
      <c r="HG26" s="207">
        <v>9.6153846153846159E-4</v>
      </c>
      <c r="HH26" s="207">
        <v>9.6153846153846159E-4</v>
      </c>
      <c r="HI26" s="207">
        <v>9.6153846153846159E-4</v>
      </c>
      <c r="HJ26" s="207">
        <v>9.6153846153846159E-4</v>
      </c>
      <c r="HK26" s="207">
        <v>9.6153846153846159E-4</v>
      </c>
      <c r="HL26" s="207">
        <v>9.6153846153846159E-4</v>
      </c>
      <c r="HM26" s="207"/>
      <c r="HN26" s="207"/>
      <c r="HO26" s="207"/>
    </row>
    <row r="27" spans="1:223" s="208" customFormat="1" ht="12.75" x14ac:dyDescent="0.2">
      <c r="A27" s="205">
        <v>24</v>
      </c>
      <c r="B27" s="206" t="s">
        <v>632</v>
      </c>
      <c r="C27" s="207">
        <v>1.9230769230769232E-3</v>
      </c>
      <c r="D27" s="207">
        <v>1.9230769230769232E-3</v>
      </c>
      <c r="E27" s="207">
        <v>1.9230769230769232E-3</v>
      </c>
      <c r="F27" s="207">
        <v>1.9230769230769232E-3</v>
      </c>
      <c r="G27" s="207">
        <v>1.9230769230769232E-3</v>
      </c>
      <c r="H27" s="207">
        <v>1.9230769230769232E-3</v>
      </c>
      <c r="I27" s="207">
        <v>1.9230769230769232E-3</v>
      </c>
      <c r="J27" s="207">
        <v>1.9230769230769232E-3</v>
      </c>
      <c r="K27" s="207">
        <v>1.9230769230769232E-3</v>
      </c>
      <c r="L27" s="207">
        <v>1.9230769230769232E-3</v>
      </c>
      <c r="M27" s="207">
        <v>1.9230769230769232E-3</v>
      </c>
      <c r="N27" s="207">
        <v>1.9230769230769232E-3</v>
      </c>
      <c r="O27" s="207">
        <v>1.9230769230769232E-3</v>
      </c>
      <c r="P27" s="207">
        <v>1.9230769230769232E-3</v>
      </c>
      <c r="Q27" s="207">
        <v>1.9230769230769232E-3</v>
      </c>
      <c r="R27" s="207">
        <v>1.9230769230769232E-3</v>
      </c>
      <c r="S27" s="207">
        <v>1.9230769230769232E-3</v>
      </c>
      <c r="T27" s="207">
        <v>1.9230769230769232E-3</v>
      </c>
      <c r="U27" s="207">
        <v>1.9230769230769232E-3</v>
      </c>
      <c r="V27" s="207">
        <v>1.9230769230769232E-3</v>
      </c>
      <c r="W27" s="207">
        <v>1.9230769230769232E-3</v>
      </c>
      <c r="X27" s="207">
        <v>1.9230769230769232E-3</v>
      </c>
      <c r="Y27" s="207">
        <v>4.1666666666666666E-3</v>
      </c>
      <c r="Z27" s="207">
        <v>1.9230769230769232E-3</v>
      </c>
      <c r="AA27" s="207">
        <v>1.9230769230769232E-3</v>
      </c>
      <c r="AB27" s="207">
        <v>1.9230769230769232E-3</v>
      </c>
      <c r="AC27" s="207">
        <v>1.9230769230769232E-3</v>
      </c>
      <c r="AD27" s="207">
        <v>1.9230769230769232E-3</v>
      </c>
      <c r="AE27" s="207">
        <v>1.9230769230769232E-3</v>
      </c>
      <c r="AF27" s="207">
        <v>1.9230769230769232E-3</v>
      </c>
      <c r="AG27" s="207">
        <v>1.9230769230769232E-3</v>
      </c>
      <c r="AH27" s="207">
        <v>1.9230769230769232E-3</v>
      </c>
      <c r="AI27" s="207">
        <v>1.9230769230769232E-3</v>
      </c>
      <c r="AJ27" s="207">
        <v>1.9230769230769232E-3</v>
      </c>
      <c r="AK27" s="207">
        <v>1.9230769230769232E-3</v>
      </c>
      <c r="AL27" s="207">
        <v>1.9230769230769232E-3</v>
      </c>
      <c r="AM27" s="207">
        <v>1.9230769230769232E-3</v>
      </c>
      <c r="AN27" s="207">
        <v>1.9230769230769232E-3</v>
      </c>
      <c r="AO27" s="207">
        <v>1.9230769230769232E-3</v>
      </c>
      <c r="AP27" s="207">
        <v>1.9230769230769232E-3</v>
      </c>
      <c r="AQ27" s="207">
        <v>1.9230769230769232E-3</v>
      </c>
      <c r="AR27" s="207">
        <v>1.9230769230769232E-3</v>
      </c>
      <c r="AS27" s="207">
        <v>4.1666666666666666E-3</v>
      </c>
      <c r="AT27" s="207">
        <v>1.9230769230769232E-3</v>
      </c>
      <c r="AU27" s="207">
        <v>1.9230769230769232E-3</v>
      </c>
      <c r="AV27" s="207">
        <v>1.9230769230769232E-3</v>
      </c>
      <c r="AW27" s="207">
        <v>1.9230769230769232E-3</v>
      </c>
      <c r="AX27" s="207">
        <v>1.9230769230769232E-3</v>
      </c>
      <c r="AY27" s="207">
        <v>0.02</v>
      </c>
      <c r="AZ27" s="207">
        <v>4.1666666666666666E-3</v>
      </c>
      <c r="BA27" s="207">
        <v>1.9230769230769232E-3</v>
      </c>
      <c r="BB27" s="207">
        <v>1.9230769230769232E-3</v>
      </c>
      <c r="BC27" s="207">
        <v>0.02</v>
      </c>
      <c r="BD27" s="207">
        <v>4.1666666666666666E-3</v>
      </c>
      <c r="BE27" s="207">
        <v>1.9230769230769232E-3</v>
      </c>
      <c r="BF27" s="207">
        <v>1.9230769230769232E-3</v>
      </c>
      <c r="BG27" s="207">
        <v>1.9230769230769232E-3</v>
      </c>
      <c r="BH27" s="207">
        <v>0.02</v>
      </c>
      <c r="BI27" s="207">
        <v>4.1666666666666666E-3</v>
      </c>
      <c r="BJ27" s="207">
        <v>1.9230769230769232E-3</v>
      </c>
      <c r="BK27" s="207">
        <v>1.9230769230769232E-3</v>
      </c>
      <c r="BL27" s="207">
        <v>0.02</v>
      </c>
      <c r="BM27" s="207">
        <v>4.1666666666666666E-3</v>
      </c>
      <c r="BN27" s="207">
        <v>1.9230769230769232E-3</v>
      </c>
      <c r="BO27" s="207">
        <v>1.9230769230769232E-3</v>
      </c>
      <c r="BP27" s="207">
        <v>1.9230769230769232E-3</v>
      </c>
      <c r="BQ27" s="207">
        <v>0.02</v>
      </c>
      <c r="BR27" s="207">
        <v>4.1666666666666666E-3</v>
      </c>
      <c r="BS27" s="207">
        <v>1.9230769230769232E-3</v>
      </c>
      <c r="BT27" s="207">
        <v>0.02</v>
      </c>
      <c r="BU27" s="207">
        <v>4.1666666666666666E-3</v>
      </c>
      <c r="BV27" s="207">
        <v>1.9230769230769232E-3</v>
      </c>
      <c r="BW27" s="207">
        <v>1.9230769230769232E-3</v>
      </c>
      <c r="BX27" s="207">
        <v>1.9230769230769232E-3</v>
      </c>
      <c r="BY27" s="207">
        <v>1.9230769230769232E-3</v>
      </c>
      <c r="BZ27" s="207">
        <v>1.9230769230769232E-3</v>
      </c>
      <c r="CA27" s="207">
        <v>1.9230769230769232E-3</v>
      </c>
      <c r="CB27" s="207">
        <v>4.1666666666666666E-3</v>
      </c>
      <c r="CC27" s="207">
        <v>1.9230769230769232E-3</v>
      </c>
      <c r="CD27" s="207">
        <v>4.1666666666666666E-3</v>
      </c>
      <c r="CE27" s="207">
        <v>1.9230769230769232E-3</v>
      </c>
      <c r="CF27" s="207">
        <v>1.9230769230769232E-3</v>
      </c>
      <c r="CG27" s="207">
        <v>1.9230769230769232E-3</v>
      </c>
      <c r="CH27" s="207">
        <v>1.9230769230769232E-3</v>
      </c>
      <c r="CI27" s="207">
        <v>0.02</v>
      </c>
      <c r="CJ27" s="207">
        <v>1.9230769230769232E-3</v>
      </c>
      <c r="CK27" s="207">
        <v>1.9230769230769232E-3</v>
      </c>
      <c r="CL27" s="207">
        <v>1.9230769230769232E-3</v>
      </c>
      <c r="CM27" s="207">
        <v>1.9230769230769232E-3</v>
      </c>
      <c r="CN27" s="207">
        <v>4.1666666666666666E-3</v>
      </c>
      <c r="CO27" s="207">
        <v>1.9230769230769232E-3</v>
      </c>
      <c r="CP27" s="207">
        <v>0.02</v>
      </c>
      <c r="CQ27" s="207">
        <v>1.9230769230769232E-3</v>
      </c>
      <c r="CR27" s="207">
        <v>1.9230769230769232E-3</v>
      </c>
      <c r="CS27" s="207">
        <v>1.9230769230769232E-3</v>
      </c>
      <c r="CT27" s="207">
        <v>1.9230769230769232E-3</v>
      </c>
      <c r="CU27" s="207">
        <v>1.9230769230769232E-3</v>
      </c>
      <c r="CV27" s="207">
        <v>0.02</v>
      </c>
      <c r="CW27" s="207">
        <v>4.1666666666666666E-3</v>
      </c>
      <c r="CX27" s="207">
        <v>1.9230769230769232E-3</v>
      </c>
      <c r="CY27" s="207">
        <v>1.9230769230769232E-3</v>
      </c>
      <c r="CZ27" s="207">
        <v>1.9230769230769232E-3</v>
      </c>
      <c r="DA27" s="207">
        <v>1.9230769230769232E-3</v>
      </c>
      <c r="DB27" s="207">
        <v>4.1666666666666666E-3</v>
      </c>
      <c r="DC27" s="207">
        <v>1.9230769230769232E-3</v>
      </c>
      <c r="DD27" s="207">
        <v>1.9230769230769232E-3</v>
      </c>
      <c r="DE27" s="207">
        <v>1.9230769230769232E-3</v>
      </c>
      <c r="DF27" s="207">
        <v>0.02</v>
      </c>
      <c r="DG27" s="207">
        <v>4.1666666666666666E-3</v>
      </c>
      <c r="DH27" s="207">
        <v>1.9230769230769232E-3</v>
      </c>
      <c r="DI27" s="207">
        <v>1.9230769230769232E-3</v>
      </c>
      <c r="DJ27" s="207">
        <v>4.1666666666666666E-3</v>
      </c>
      <c r="DK27" s="207">
        <v>1.9230769230769232E-3</v>
      </c>
      <c r="DL27" s="207">
        <v>0.02</v>
      </c>
      <c r="DM27" s="207">
        <v>4.1666666666666666E-3</v>
      </c>
      <c r="DN27" s="207">
        <v>1.9230769230769232E-3</v>
      </c>
      <c r="DO27" s="207">
        <v>1.9230769230769232E-3</v>
      </c>
      <c r="DP27" s="207">
        <v>1.9230769230769232E-3</v>
      </c>
      <c r="DQ27" s="207">
        <v>1.9230769230769232E-3</v>
      </c>
      <c r="DR27" s="207">
        <v>1.9230769230769232E-3</v>
      </c>
      <c r="DS27" s="207">
        <v>1.9230769230769232E-3</v>
      </c>
      <c r="DT27" s="207">
        <v>1.9230769230769232E-3</v>
      </c>
      <c r="DU27" s="207">
        <v>1.9230769230769232E-3</v>
      </c>
      <c r="DV27" s="207">
        <v>1.9230769230769232E-3</v>
      </c>
      <c r="DW27" s="207">
        <v>1.9230769230769232E-3</v>
      </c>
      <c r="DX27" s="207">
        <v>1.9230769230769232E-3</v>
      </c>
      <c r="DY27" s="207">
        <v>1.9230769230769232E-3</v>
      </c>
      <c r="DZ27" s="207">
        <v>1.9230769230769232E-3</v>
      </c>
      <c r="EA27" s="207">
        <v>1.9230769230769232E-3</v>
      </c>
      <c r="EB27" s="207">
        <v>1.9230769230769232E-3</v>
      </c>
      <c r="EC27" s="207">
        <v>1.9230769230769232E-3</v>
      </c>
      <c r="ED27" s="207">
        <v>1.9230769230769232E-3</v>
      </c>
      <c r="EE27" s="207">
        <v>1.9230769230769232E-3</v>
      </c>
      <c r="EF27" s="207">
        <v>1.9230769230769232E-3</v>
      </c>
      <c r="EG27" s="207">
        <v>1.9230769230769232E-3</v>
      </c>
      <c r="EH27" s="207">
        <v>1.9230769230769232E-3</v>
      </c>
      <c r="EI27" s="207">
        <v>0.02</v>
      </c>
      <c r="EJ27" s="207">
        <v>1.9230769230769232E-3</v>
      </c>
      <c r="EK27" s="207">
        <v>1.9230769230769232E-3</v>
      </c>
      <c r="EL27" s="207">
        <v>1.9230769230769232E-3</v>
      </c>
      <c r="EM27" s="207">
        <v>1.9230769230769232E-3</v>
      </c>
      <c r="EN27" s="207">
        <v>1.9230769230769232E-3</v>
      </c>
      <c r="EO27" s="207">
        <v>1.9230769230769232E-3</v>
      </c>
      <c r="EP27" s="207">
        <v>1.9230769230769232E-3</v>
      </c>
      <c r="EQ27" s="207">
        <v>1.9230769230769232E-3</v>
      </c>
      <c r="ER27" s="207">
        <v>0.02</v>
      </c>
      <c r="ES27" s="207">
        <v>4.1666666666666666E-3</v>
      </c>
      <c r="ET27" s="207">
        <v>1.9230769230769232E-3</v>
      </c>
      <c r="EU27" s="207">
        <v>1.9230769230769232E-3</v>
      </c>
      <c r="EV27" s="207">
        <v>4.1666666666666666E-3</v>
      </c>
      <c r="EW27" s="207">
        <v>1.9230769230769232E-3</v>
      </c>
      <c r="EX27" s="207">
        <v>1.9230769230769232E-3</v>
      </c>
      <c r="EY27" s="207">
        <v>1.9230769230769232E-3</v>
      </c>
      <c r="EZ27" s="207">
        <v>1.9230769230769232E-3</v>
      </c>
      <c r="FA27" s="207">
        <v>1.9230769230769232E-3</v>
      </c>
      <c r="FB27" s="207">
        <v>1.9230769230769232E-3</v>
      </c>
      <c r="FC27" s="207">
        <v>1.9230769230769232E-3</v>
      </c>
      <c r="FD27" s="207">
        <v>1.9230769230769232E-3</v>
      </c>
      <c r="FE27" s="207">
        <v>1.9230769230769232E-3</v>
      </c>
      <c r="FF27" s="207">
        <v>1.9230769230769232E-3</v>
      </c>
      <c r="FG27" s="207">
        <v>1.9230769230769232E-3</v>
      </c>
      <c r="FH27" s="207">
        <v>1.9230769230769232E-3</v>
      </c>
      <c r="FI27" s="207">
        <v>1.9230769230769232E-3</v>
      </c>
      <c r="FJ27" s="207">
        <v>1.9230769230769232E-3</v>
      </c>
      <c r="FK27" s="207">
        <v>1.9230769230769232E-3</v>
      </c>
      <c r="FL27" s="207">
        <v>1.9230769230769232E-3</v>
      </c>
      <c r="FM27" s="207">
        <v>1.9230769230769232E-3</v>
      </c>
      <c r="FN27" s="207">
        <v>1.9230769230769232E-3</v>
      </c>
      <c r="FO27" s="207">
        <v>1.9230769230769232E-3</v>
      </c>
      <c r="FP27" s="207">
        <v>1.9230769230769232E-3</v>
      </c>
      <c r="FQ27" s="207">
        <v>1.9230769230769232E-3</v>
      </c>
      <c r="FR27" s="207">
        <v>1.9230769230769232E-3</v>
      </c>
      <c r="FS27" s="207">
        <v>1.9230769230769232E-3</v>
      </c>
      <c r="FT27" s="207">
        <v>1.9230769230769232E-3</v>
      </c>
      <c r="FU27" s="207">
        <v>1.9230769230769232E-3</v>
      </c>
      <c r="FV27" s="207">
        <v>1.9230769230769232E-3</v>
      </c>
      <c r="FW27" s="207">
        <v>1.9230769230769232E-3</v>
      </c>
      <c r="FX27" s="207">
        <v>1.9230769230769232E-3</v>
      </c>
      <c r="FY27" s="207">
        <v>1.9230769230769232E-3</v>
      </c>
      <c r="FZ27" s="207">
        <v>1.9230769230769232E-3</v>
      </c>
      <c r="GA27" s="207">
        <v>1.9230769230769232E-3</v>
      </c>
      <c r="GB27" s="207">
        <v>1.9230769230769232E-3</v>
      </c>
      <c r="GC27" s="207">
        <v>9.6153846153846159E-4</v>
      </c>
      <c r="GD27" s="207">
        <v>9.6153846153846159E-4</v>
      </c>
      <c r="GE27" s="207">
        <v>9.6153846153846159E-4</v>
      </c>
      <c r="GF27" s="207">
        <v>9.6153846153846159E-4</v>
      </c>
      <c r="GG27" s="207">
        <v>9.6153846153846159E-4</v>
      </c>
      <c r="GH27" s="207">
        <v>9.6153846153846159E-4</v>
      </c>
      <c r="GI27" s="207">
        <v>9.6153846153846159E-4</v>
      </c>
      <c r="GJ27" s="207">
        <v>9.6153846153846159E-4</v>
      </c>
      <c r="GK27" s="207">
        <v>9.6153846153846159E-4</v>
      </c>
      <c r="GL27" s="207">
        <v>9.6153846153846159E-4</v>
      </c>
      <c r="GM27" s="207">
        <v>9.6153846153846159E-4</v>
      </c>
      <c r="GN27" s="207">
        <v>9.6153846153846159E-4</v>
      </c>
      <c r="GO27" s="207">
        <v>9.6153846153846159E-4</v>
      </c>
      <c r="GP27" s="207">
        <v>9.6153846153846159E-4</v>
      </c>
      <c r="GQ27" s="207">
        <v>9.6153846153846159E-4</v>
      </c>
      <c r="GR27" s="207">
        <v>9.6153846153846159E-4</v>
      </c>
      <c r="GS27" s="207">
        <v>9.6153846153846159E-4</v>
      </c>
      <c r="GT27" s="207">
        <v>9.6153846153846159E-4</v>
      </c>
      <c r="GU27" s="207">
        <v>9.6153846153846159E-4</v>
      </c>
      <c r="GV27" s="207">
        <v>1.9230769230769232E-3</v>
      </c>
      <c r="GW27" s="207">
        <v>1.9230769230769232E-3</v>
      </c>
      <c r="GX27" s="207">
        <v>1.9230769230769232E-3</v>
      </c>
      <c r="GY27" s="207">
        <v>1.9230769230769232E-3</v>
      </c>
      <c r="GZ27" s="207">
        <v>0.02</v>
      </c>
      <c r="HA27" s="207">
        <v>1.9230769230769232E-3</v>
      </c>
      <c r="HB27" s="207">
        <v>1.9230769230769232E-3</v>
      </c>
      <c r="HC27" s="207">
        <v>1.9230769230769232E-3</v>
      </c>
      <c r="HD27" s="207">
        <v>1.9230769230769232E-3</v>
      </c>
      <c r="HE27" s="207">
        <v>1.9230769230769232E-3</v>
      </c>
      <c r="HF27" s="207">
        <v>1.9230769230769232E-3</v>
      </c>
      <c r="HG27" s="207">
        <v>1.9230769230769232E-3</v>
      </c>
      <c r="HH27" s="207">
        <v>1.9230769230769232E-3</v>
      </c>
      <c r="HI27" s="207">
        <v>1.9230769230769232E-3</v>
      </c>
      <c r="HJ27" s="207">
        <v>1.9230769230769232E-3</v>
      </c>
      <c r="HK27" s="207">
        <v>1.9230769230769232E-3</v>
      </c>
      <c r="HL27" s="207">
        <v>1.9230769230769232E-3</v>
      </c>
      <c r="HM27" s="207"/>
      <c r="HN27" s="207"/>
      <c r="HO27" s="207"/>
    </row>
    <row r="28" spans="1:223" s="208" customFormat="1" ht="12.75" x14ac:dyDescent="0.2">
      <c r="A28" s="205">
        <v>25</v>
      </c>
      <c r="B28" s="206" t="s">
        <v>633</v>
      </c>
      <c r="C28" s="207">
        <v>8.3333333333333332E-3</v>
      </c>
      <c r="D28" s="207">
        <v>8.3333333333333332E-3</v>
      </c>
      <c r="E28" s="207">
        <v>8.3333333333333332E-3</v>
      </c>
      <c r="F28" s="207">
        <v>8.3333333333333332E-3</v>
      </c>
      <c r="G28" s="207">
        <v>8.3333333333333332E-3</v>
      </c>
      <c r="H28" s="207">
        <v>8.3333333333333332E-3</v>
      </c>
      <c r="I28" s="207">
        <v>8.3333333333333332E-3</v>
      </c>
      <c r="J28" s="207">
        <v>8.3333333333333332E-3</v>
      </c>
      <c r="K28" s="207">
        <v>8.3333333333333332E-3</v>
      </c>
      <c r="L28" s="207">
        <v>8.3333333333333332E-3</v>
      </c>
      <c r="M28" s="207">
        <v>8.3333333333333332E-3</v>
      </c>
      <c r="N28" s="207">
        <v>8.3333333333333332E-3</v>
      </c>
      <c r="O28" s="207">
        <v>8.3333333333333332E-3</v>
      </c>
      <c r="P28" s="207">
        <v>8.3333333333333332E-3</v>
      </c>
      <c r="Q28" s="207">
        <v>8.3333333333333332E-3</v>
      </c>
      <c r="R28" s="207">
        <v>8.3333333333333332E-3</v>
      </c>
      <c r="S28" s="207">
        <v>8.3333333333333332E-3</v>
      </c>
      <c r="T28" s="207">
        <v>8.3333333333333332E-3</v>
      </c>
      <c r="U28" s="207">
        <v>8.3333333333333332E-3</v>
      </c>
      <c r="V28" s="207">
        <v>8.3333333333333332E-3</v>
      </c>
      <c r="W28" s="207">
        <v>8.3333333333333332E-3</v>
      </c>
      <c r="X28" s="207">
        <v>8.3333333333333332E-3</v>
      </c>
      <c r="Y28" s="207">
        <v>8.3333333333333332E-3</v>
      </c>
      <c r="Z28" s="207">
        <v>8.3333333333333332E-3</v>
      </c>
      <c r="AA28" s="207">
        <v>8.3333333333333332E-3</v>
      </c>
      <c r="AB28" s="207">
        <v>8.3333333333333332E-3</v>
      </c>
      <c r="AC28" s="207">
        <v>8.3333333333333332E-3</v>
      </c>
      <c r="AD28" s="207">
        <v>8.3333333333333332E-3</v>
      </c>
      <c r="AE28" s="207">
        <v>8.3333333333333332E-3</v>
      </c>
      <c r="AF28" s="207">
        <v>8.3333333333333332E-3</v>
      </c>
      <c r="AG28" s="207">
        <v>8.3333333333333332E-3</v>
      </c>
      <c r="AH28" s="207">
        <v>8.3333333333333332E-3</v>
      </c>
      <c r="AI28" s="207">
        <v>8.3333333333333332E-3</v>
      </c>
      <c r="AJ28" s="207">
        <v>8.3333333333333332E-3</v>
      </c>
      <c r="AK28" s="207">
        <v>8.3333333333333332E-3</v>
      </c>
      <c r="AL28" s="207">
        <v>8.3333333333333332E-3</v>
      </c>
      <c r="AM28" s="207">
        <v>8.3333333333333332E-3</v>
      </c>
      <c r="AN28" s="207">
        <v>8.3333333333333332E-3</v>
      </c>
      <c r="AO28" s="207">
        <v>8.3333333333333332E-3</v>
      </c>
      <c r="AP28" s="207">
        <v>8.3333333333333332E-3</v>
      </c>
      <c r="AQ28" s="207">
        <v>8.3333333333333332E-3</v>
      </c>
      <c r="AR28" s="207">
        <v>8.3333333333333332E-3</v>
      </c>
      <c r="AS28" s="207">
        <v>8.3333333333333332E-3</v>
      </c>
      <c r="AT28" s="207">
        <v>8.3333333333333332E-3</v>
      </c>
      <c r="AU28" s="207">
        <v>8.3333333333333332E-3</v>
      </c>
      <c r="AV28" s="207">
        <v>8.3333333333333332E-3</v>
      </c>
      <c r="AW28" s="207">
        <v>8.3333333333333332E-3</v>
      </c>
      <c r="AX28" s="207">
        <v>8.3333333333333332E-3</v>
      </c>
      <c r="AY28" s="207">
        <v>8.3333333333333332E-3</v>
      </c>
      <c r="AZ28" s="207">
        <v>8.3333333333333332E-3</v>
      </c>
      <c r="BA28" s="207">
        <v>8.3333333333333332E-3</v>
      </c>
      <c r="BB28" s="207">
        <v>8.3333333333333332E-3</v>
      </c>
      <c r="BC28" s="207">
        <v>8.3333333333333332E-3</v>
      </c>
      <c r="BD28" s="207">
        <v>8.3333333333333332E-3</v>
      </c>
      <c r="BE28" s="207">
        <v>8.3333333333333332E-3</v>
      </c>
      <c r="BF28" s="207">
        <v>8.3333333333333332E-3</v>
      </c>
      <c r="BG28" s="207">
        <v>8.3333333333333332E-3</v>
      </c>
      <c r="BH28" s="207">
        <v>8.3333333333333332E-3</v>
      </c>
      <c r="BI28" s="207">
        <v>8.3333333333333332E-3</v>
      </c>
      <c r="BJ28" s="207">
        <v>8.3333333333333332E-3</v>
      </c>
      <c r="BK28" s="207">
        <v>8.3333333333333332E-3</v>
      </c>
      <c r="BL28" s="207">
        <v>8.3333333333333332E-3</v>
      </c>
      <c r="BM28" s="207">
        <v>8.3333333333333332E-3</v>
      </c>
      <c r="BN28" s="207">
        <v>8.3333333333333332E-3</v>
      </c>
      <c r="BO28" s="207">
        <v>8.3333333333333332E-3</v>
      </c>
      <c r="BP28" s="207">
        <v>8.3333333333333332E-3</v>
      </c>
      <c r="BQ28" s="207">
        <v>8.3333333333333332E-3</v>
      </c>
      <c r="BR28" s="207">
        <v>8.3333333333333332E-3</v>
      </c>
      <c r="BS28" s="207">
        <v>8.3333333333333332E-3</v>
      </c>
      <c r="BT28" s="207">
        <v>8.3333333333333332E-3</v>
      </c>
      <c r="BU28" s="207">
        <v>8.3333333333333332E-3</v>
      </c>
      <c r="BV28" s="207">
        <v>8.3333333333333332E-3</v>
      </c>
      <c r="BW28" s="207">
        <v>8.3333333333333332E-3</v>
      </c>
      <c r="BX28" s="207">
        <v>8.3333333333333332E-3</v>
      </c>
      <c r="BY28" s="207">
        <v>8.3333333333333332E-3</v>
      </c>
      <c r="BZ28" s="207">
        <v>8.3333333333333332E-3</v>
      </c>
      <c r="CA28" s="207">
        <v>8.3333333333333332E-3</v>
      </c>
      <c r="CB28" s="207">
        <v>8.3333333333333332E-3</v>
      </c>
      <c r="CC28" s="207">
        <v>8.3333333333333332E-3</v>
      </c>
      <c r="CD28" s="207">
        <v>8.3333333333333332E-3</v>
      </c>
      <c r="CE28" s="207">
        <v>8.3333333333333332E-3</v>
      </c>
      <c r="CF28" s="207">
        <v>8.3333333333333332E-3</v>
      </c>
      <c r="CG28" s="207">
        <v>8.3333333333333332E-3</v>
      </c>
      <c r="CH28" s="207">
        <v>8.3333333333333332E-3</v>
      </c>
      <c r="CI28" s="207">
        <v>8.3333333333333332E-3</v>
      </c>
      <c r="CJ28" s="207">
        <v>8.3333333333333332E-3</v>
      </c>
      <c r="CK28" s="207">
        <v>8.3333333333333332E-3</v>
      </c>
      <c r="CL28" s="207">
        <v>8.3333333333333332E-3</v>
      </c>
      <c r="CM28" s="207">
        <v>8.3333333333333332E-3</v>
      </c>
      <c r="CN28" s="207">
        <v>8.3333333333333332E-3</v>
      </c>
      <c r="CO28" s="207">
        <v>8.3333333333333332E-3</v>
      </c>
      <c r="CP28" s="207">
        <v>8.3333333333333332E-3</v>
      </c>
      <c r="CQ28" s="207">
        <v>8.3333333333333332E-3</v>
      </c>
      <c r="CR28" s="207">
        <v>8.3333333333333332E-3</v>
      </c>
      <c r="CS28" s="207">
        <v>8.3333333333333332E-3</v>
      </c>
      <c r="CT28" s="207">
        <v>8.3333333333333332E-3</v>
      </c>
      <c r="CU28" s="207">
        <v>8.3333333333333332E-3</v>
      </c>
      <c r="CV28" s="207">
        <v>8.3333333333333332E-3</v>
      </c>
      <c r="CW28" s="207">
        <v>8.3333333333333332E-3</v>
      </c>
      <c r="CX28" s="207">
        <v>8.3333333333333332E-3</v>
      </c>
      <c r="CY28" s="207">
        <v>8.3333333333333332E-3</v>
      </c>
      <c r="CZ28" s="207">
        <v>8.3333333333333332E-3</v>
      </c>
      <c r="DA28" s="207">
        <v>8.3333333333333332E-3</v>
      </c>
      <c r="DB28" s="207">
        <v>8.3333333333333332E-3</v>
      </c>
      <c r="DC28" s="207">
        <v>8.3333333333333332E-3</v>
      </c>
      <c r="DD28" s="207">
        <v>8.3333333333333332E-3</v>
      </c>
      <c r="DE28" s="207">
        <v>8.3333333333333332E-3</v>
      </c>
      <c r="DF28" s="207">
        <v>8.3333333333333332E-3</v>
      </c>
      <c r="DG28" s="207">
        <v>8.3333333333333332E-3</v>
      </c>
      <c r="DH28" s="207">
        <v>8.3333333333333332E-3</v>
      </c>
      <c r="DI28" s="207">
        <v>8.3333333333333332E-3</v>
      </c>
      <c r="DJ28" s="207">
        <v>8.3333333333333332E-3</v>
      </c>
      <c r="DK28" s="207">
        <v>8.3333333333333332E-3</v>
      </c>
      <c r="DL28" s="207">
        <v>8.3333333333333332E-3</v>
      </c>
      <c r="DM28" s="207">
        <v>8.3333333333333332E-3</v>
      </c>
      <c r="DN28" s="207">
        <v>8.3333333333333332E-3</v>
      </c>
      <c r="DO28" s="207">
        <v>8.3333333333333332E-3</v>
      </c>
      <c r="DP28" s="207">
        <v>8.3333333333333332E-3</v>
      </c>
      <c r="DQ28" s="207">
        <v>8.3333333333333332E-3</v>
      </c>
      <c r="DR28" s="207">
        <v>8.3333333333333332E-3</v>
      </c>
      <c r="DS28" s="207">
        <v>8.3333333333333332E-3</v>
      </c>
      <c r="DT28" s="207">
        <v>8.3333333333333332E-3</v>
      </c>
      <c r="DU28" s="207">
        <v>8.3333333333333332E-3</v>
      </c>
      <c r="DV28" s="207">
        <v>8.3333333333333332E-3</v>
      </c>
      <c r="DW28" s="207">
        <v>8.3333333333333332E-3</v>
      </c>
      <c r="DX28" s="207">
        <v>8.3333333333333332E-3</v>
      </c>
      <c r="DY28" s="207">
        <v>8.3333333333333332E-3</v>
      </c>
      <c r="DZ28" s="207">
        <v>8.3333333333333332E-3</v>
      </c>
      <c r="EA28" s="207">
        <v>8.3333333333333332E-3</v>
      </c>
      <c r="EB28" s="207">
        <v>8.3333333333333332E-3</v>
      </c>
      <c r="EC28" s="207">
        <v>8.3333333333333332E-3</v>
      </c>
      <c r="ED28" s="207">
        <v>8.3333333333333332E-3</v>
      </c>
      <c r="EE28" s="207">
        <v>8.3333333333333332E-3</v>
      </c>
      <c r="EF28" s="207">
        <v>8.3333333333333332E-3</v>
      </c>
      <c r="EG28" s="207">
        <v>8.3333333333333332E-3</v>
      </c>
      <c r="EH28" s="207">
        <v>8.3333333333333332E-3</v>
      </c>
      <c r="EI28" s="207">
        <v>8.3333333333333332E-3</v>
      </c>
      <c r="EJ28" s="207">
        <v>8.3333333333333332E-3</v>
      </c>
      <c r="EK28" s="207">
        <v>8.3333333333333332E-3</v>
      </c>
      <c r="EL28" s="207">
        <v>8.3333333333333332E-3</v>
      </c>
      <c r="EM28" s="207">
        <v>8.3333333333333332E-3</v>
      </c>
      <c r="EN28" s="207">
        <v>8.3333333333333332E-3</v>
      </c>
      <c r="EO28" s="207">
        <v>8.3333333333333332E-3</v>
      </c>
      <c r="EP28" s="207">
        <v>8.3333333333333332E-3</v>
      </c>
      <c r="EQ28" s="207">
        <v>8.3333333333333332E-3</v>
      </c>
      <c r="ER28" s="207">
        <v>8.3333333333333332E-3</v>
      </c>
      <c r="ES28" s="207">
        <v>8.3333333333333332E-3</v>
      </c>
      <c r="ET28" s="207">
        <v>8.3333333333333332E-3</v>
      </c>
      <c r="EU28" s="207">
        <v>8.3333333333333332E-3</v>
      </c>
      <c r="EV28" s="207">
        <v>8.3333333333333332E-3</v>
      </c>
      <c r="EW28" s="207">
        <v>8.3333333333333332E-3</v>
      </c>
      <c r="EX28" s="207">
        <v>8.3333333333333332E-3</v>
      </c>
      <c r="EY28" s="207">
        <v>8.3333333333333332E-3</v>
      </c>
      <c r="EZ28" s="207">
        <v>8.3333333333333332E-3</v>
      </c>
      <c r="FA28" s="207">
        <v>8.3333333333333332E-3</v>
      </c>
      <c r="FB28" s="207">
        <v>8.3333333333333332E-3</v>
      </c>
      <c r="FC28" s="207">
        <v>8.3333333333333332E-3</v>
      </c>
      <c r="FD28" s="207">
        <v>8.3333333333333332E-3</v>
      </c>
      <c r="FE28" s="207">
        <v>8.3333333333333332E-3</v>
      </c>
      <c r="FF28" s="207">
        <v>8.3333333333333332E-3</v>
      </c>
      <c r="FG28" s="207">
        <v>8.3333333333333332E-3</v>
      </c>
      <c r="FH28" s="207">
        <v>8.3333333333333332E-3</v>
      </c>
      <c r="FI28" s="207">
        <v>8.3333333333333332E-3</v>
      </c>
      <c r="FJ28" s="207">
        <v>8.3333333333333332E-3</v>
      </c>
      <c r="FK28" s="207">
        <v>8.3333333333333332E-3</v>
      </c>
      <c r="FL28" s="207">
        <v>8.3333333333333332E-3</v>
      </c>
      <c r="FM28" s="207">
        <v>8.3333333333333332E-3</v>
      </c>
      <c r="FN28" s="207">
        <v>8.3333333333333332E-3</v>
      </c>
      <c r="FO28" s="207">
        <v>8.3333333333333332E-3</v>
      </c>
      <c r="FP28" s="207">
        <v>8.3333333333333332E-3</v>
      </c>
      <c r="FQ28" s="207">
        <v>8.3333333333333332E-3</v>
      </c>
      <c r="FR28" s="207">
        <v>8.3333333333333332E-3</v>
      </c>
      <c r="FS28" s="207">
        <v>8.3333333333333332E-3</v>
      </c>
      <c r="FT28" s="207">
        <v>8.3333333333333332E-3</v>
      </c>
      <c r="FU28" s="207">
        <v>8.3333333333333332E-3</v>
      </c>
      <c r="FV28" s="207">
        <v>8.3333333333333332E-3</v>
      </c>
      <c r="FW28" s="207">
        <v>8.3333333333333332E-3</v>
      </c>
      <c r="FX28" s="207">
        <v>8.3333333333333332E-3</v>
      </c>
      <c r="FY28" s="207">
        <v>8.3333333333333332E-3</v>
      </c>
      <c r="FZ28" s="207">
        <v>8.3333333333333332E-3</v>
      </c>
      <c r="GA28" s="207">
        <v>8.3333333333333332E-3</v>
      </c>
      <c r="GB28" s="207">
        <v>8.3333333333333332E-3</v>
      </c>
      <c r="GC28" s="207">
        <v>8.3333333333333332E-3</v>
      </c>
      <c r="GD28" s="207">
        <v>8.3333333333333332E-3</v>
      </c>
      <c r="GE28" s="207">
        <v>8.3333333333333332E-3</v>
      </c>
      <c r="GF28" s="207">
        <v>8.3333333333333332E-3</v>
      </c>
      <c r="GG28" s="207">
        <v>8.3333333333333332E-3</v>
      </c>
      <c r="GH28" s="207">
        <v>8.3333333333333332E-3</v>
      </c>
      <c r="GI28" s="207">
        <v>8.3333333333333332E-3</v>
      </c>
      <c r="GJ28" s="207">
        <v>8.3333333333333332E-3</v>
      </c>
      <c r="GK28" s="207">
        <v>8.3333333333333332E-3</v>
      </c>
      <c r="GL28" s="207">
        <v>8.3333333333333332E-3</v>
      </c>
      <c r="GM28" s="207">
        <v>8.3333333333333332E-3</v>
      </c>
      <c r="GN28" s="207">
        <v>8.3333333333333332E-3</v>
      </c>
      <c r="GO28" s="207">
        <v>8.3333333333333332E-3</v>
      </c>
      <c r="GP28" s="207">
        <v>8.3333333333333332E-3</v>
      </c>
      <c r="GQ28" s="207">
        <v>8.3333333333333332E-3</v>
      </c>
      <c r="GR28" s="207">
        <v>8.3333333333333332E-3</v>
      </c>
      <c r="GS28" s="207">
        <v>8.3333333333333332E-3</v>
      </c>
      <c r="GT28" s="207">
        <v>8.3333333333333332E-3</v>
      </c>
      <c r="GU28" s="207">
        <v>8.3333333333333332E-3</v>
      </c>
      <c r="GV28" s="207">
        <v>8.3333333333333332E-3</v>
      </c>
      <c r="GW28" s="207">
        <v>8.3333333333333332E-3</v>
      </c>
      <c r="GX28" s="207">
        <v>8.3333333333333332E-3</v>
      </c>
      <c r="GY28" s="207">
        <v>8.3333333333333332E-3</v>
      </c>
      <c r="GZ28" s="207">
        <v>8.3333333333333332E-3</v>
      </c>
      <c r="HA28" s="207">
        <v>8.3333333333333332E-3</v>
      </c>
      <c r="HB28" s="207">
        <v>8.3333333333333332E-3</v>
      </c>
      <c r="HC28" s="207">
        <v>8.3333333333333332E-3</v>
      </c>
      <c r="HD28" s="207">
        <v>8.3333333333333332E-3</v>
      </c>
      <c r="HE28" s="207">
        <v>8.3333333333333332E-3</v>
      </c>
      <c r="HF28" s="207">
        <v>8.3333333333333332E-3</v>
      </c>
      <c r="HG28" s="207">
        <v>8.3333333333333332E-3</v>
      </c>
      <c r="HH28" s="207">
        <v>8.3333333333333332E-3</v>
      </c>
      <c r="HI28" s="207">
        <v>8.3333333333333332E-3</v>
      </c>
      <c r="HJ28" s="207">
        <v>8.3333333333333332E-3</v>
      </c>
      <c r="HK28" s="207">
        <v>8.3333333333333332E-3</v>
      </c>
      <c r="HL28" s="207">
        <v>8.3333333333333332E-3</v>
      </c>
      <c r="HM28" s="207"/>
      <c r="HN28" s="207"/>
      <c r="HO28" s="207"/>
    </row>
    <row r="29" spans="1:223" x14ac:dyDescent="0.25"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</row>
    <row r="39" spans="1:223" s="211" customFormat="1" x14ac:dyDescent="0.25">
      <c r="A39" s="209"/>
      <c r="B39" s="202"/>
      <c r="C39" s="210"/>
      <c r="D39" s="202"/>
      <c r="E39" s="202"/>
      <c r="F39" s="202"/>
      <c r="G39" s="202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209"/>
      <c r="CS39" s="209"/>
      <c r="CT39" s="20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209"/>
      <c r="DG39" s="209"/>
      <c r="DH39" s="209"/>
      <c r="DI39" s="209"/>
      <c r="DJ39" s="209"/>
      <c r="DK39" s="209"/>
      <c r="DL39" s="209"/>
      <c r="DM39" s="209"/>
      <c r="DN39" s="209"/>
      <c r="DO39" s="209"/>
      <c r="DP39" s="209"/>
      <c r="DQ39" s="209"/>
      <c r="DR39" s="209"/>
      <c r="DS39" s="209"/>
      <c r="DT39" s="209"/>
      <c r="DU39" s="209"/>
      <c r="DV39" s="209"/>
      <c r="DW39" s="209"/>
      <c r="DX39" s="209"/>
      <c r="DY39" s="209"/>
      <c r="DZ39" s="209"/>
      <c r="EA39" s="209"/>
      <c r="EB39" s="209"/>
      <c r="EC39" s="209"/>
      <c r="ED39" s="209"/>
      <c r="EE39" s="209"/>
      <c r="EF39" s="209"/>
      <c r="EG39" s="209"/>
      <c r="EH39" s="209"/>
      <c r="EI39" s="209"/>
      <c r="EJ39" s="209"/>
      <c r="EK39" s="209"/>
      <c r="EL39" s="209"/>
      <c r="EM39" s="209"/>
      <c r="EN39" s="209"/>
      <c r="EO39" s="209"/>
      <c r="EP39" s="209"/>
      <c r="EQ39" s="209"/>
      <c r="ER39" s="209"/>
      <c r="ES39" s="209"/>
      <c r="ET39" s="209"/>
      <c r="EU39" s="209"/>
      <c r="EV39" s="209"/>
      <c r="EW39" s="209"/>
      <c r="EX39" s="209"/>
      <c r="EY39" s="209"/>
      <c r="EZ39" s="209"/>
      <c r="FA39" s="209"/>
      <c r="FB39" s="209"/>
      <c r="FC39" s="209"/>
      <c r="FD39" s="209"/>
      <c r="FE39" s="209"/>
      <c r="FF39" s="209"/>
      <c r="FG39" s="209"/>
      <c r="FH39" s="209"/>
      <c r="FI39" s="209"/>
      <c r="FJ39" s="209"/>
      <c r="FK39" s="209"/>
      <c r="FL39" s="209"/>
      <c r="FM39" s="209"/>
      <c r="FN39" s="209"/>
      <c r="FO39" s="209"/>
      <c r="FP39" s="209"/>
      <c r="FQ39" s="209"/>
      <c r="FR39" s="209"/>
      <c r="FS39" s="209"/>
      <c r="FT39" s="209"/>
      <c r="FU39" s="209"/>
      <c r="FV39" s="209"/>
      <c r="FW39" s="209"/>
      <c r="FX39" s="209"/>
      <c r="FY39" s="209"/>
      <c r="FZ39" s="209"/>
      <c r="GA39" s="209"/>
      <c r="GB39" s="209"/>
      <c r="GC39" s="209"/>
      <c r="GD39" s="209"/>
      <c r="GE39" s="209"/>
      <c r="GF39" s="209"/>
      <c r="GG39" s="209"/>
      <c r="GH39" s="209"/>
      <c r="GI39" s="209"/>
      <c r="GJ39" s="209"/>
      <c r="GK39" s="209"/>
      <c r="GL39" s="209"/>
      <c r="GM39" s="209"/>
      <c r="GN39" s="209"/>
      <c r="GO39" s="209"/>
      <c r="GP39" s="209"/>
      <c r="GQ39" s="209"/>
      <c r="GR39" s="209"/>
      <c r="GS39" s="209"/>
      <c r="GT39" s="209"/>
      <c r="GU39" s="209"/>
      <c r="GV39" s="209"/>
      <c r="GW39" s="209"/>
      <c r="GX39" s="209"/>
      <c r="GY39" s="209"/>
      <c r="GZ39" s="209"/>
      <c r="HA39" s="209"/>
      <c r="HB39" s="209"/>
      <c r="HC39" s="209"/>
      <c r="HD39" s="209"/>
      <c r="HE39" s="209"/>
      <c r="HF39" s="209"/>
      <c r="HG39" s="209"/>
      <c r="HH39" s="209"/>
      <c r="HI39" s="209"/>
      <c r="HJ39" s="209"/>
      <c r="HK39" s="209"/>
      <c r="HL39" s="209"/>
      <c r="HM39" s="209"/>
      <c r="HN39" s="209"/>
      <c r="HO39" s="209"/>
    </row>
    <row r="40" spans="1:223" s="211" customFormat="1" x14ac:dyDescent="0.25">
      <c r="A40" s="209"/>
      <c r="B40" s="202"/>
      <c r="C40" s="210"/>
      <c r="D40" s="202"/>
      <c r="E40" s="202"/>
      <c r="F40" s="202"/>
      <c r="G40" s="202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209"/>
      <c r="DG40" s="209"/>
      <c r="DH40" s="209"/>
      <c r="DI40" s="209"/>
      <c r="DJ40" s="209"/>
      <c r="DK40" s="209"/>
      <c r="DL40" s="209"/>
      <c r="DM40" s="209"/>
      <c r="DN40" s="209"/>
      <c r="DO40" s="209"/>
      <c r="DP40" s="209"/>
      <c r="DQ40" s="209"/>
      <c r="DR40" s="209"/>
      <c r="DS40" s="209"/>
      <c r="DT40" s="209"/>
      <c r="DU40" s="209"/>
      <c r="DV40" s="209"/>
      <c r="DW40" s="209"/>
      <c r="DX40" s="209"/>
      <c r="DY40" s="209"/>
      <c r="DZ40" s="209"/>
      <c r="EA40" s="209"/>
      <c r="EB40" s="209"/>
      <c r="EC40" s="209"/>
      <c r="ED40" s="209"/>
      <c r="EE40" s="209"/>
      <c r="EF40" s="209"/>
      <c r="EG40" s="209"/>
      <c r="EH40" s="209"/>
      <c r="EI40" s="209"/>
      <c r="EJ40" s="209"/>
      <c r="EK40" s="209"/>
      <c r="EL40" s="209"/>
      <c r="EM40" s="209"/>
      <c r="EN40" s="209"/>
      <c r="EO40" s="209"/>
      <c r="EP40" s="209"/>
      <c r="EQ40" s="209"/>
      <c r="ER40" s="209"/>
      <c r="ES40" s="209"/>
      <c r="ET40" s="209"/>
      <c r="EU40" s="209"/>
      <c r="EV40" s="209"/>
      <c r="EW40" s="209"/>
      <c r="EX40" s="209"/>
      <c r="EY40" s="209"/>
      <c r="EZ40" s="209"/>
      <c r="FA40" s="209"/>
      <c r="FB40" s="209"/>
      <c r="FC40" s="209"/>
      <c r="FD40" s="209"/>
      <c r="FE40" s="209"/>
      <c r="FF40" s="209"/>
      <c r="FG40" s="209"/>
      <c r="FH40" s="209"/>
      <c r="FI40" s="209"/>
      <c r="FJ40" s="209"/>
      <c r="FK40" s="209"/>
      <c r="FL40" s="209"/>
      <c r="FM40" s="209"/>
      <c r="FN40" s="209"/>
      <c r="FO40" s="209"/>
      <c r="FP40" s="209"/>
      <c r="FQ40" s="209"/>
      <c r="FR40" s="209"/>
      <c r="FS40" s="209"/>
      <c r="FT40" s="209"/>
      <c r="FU40" s="209"/>
      <c r="FV40" s="209"/>
      <c r="FW40" s="209"/>
      <c r="FX40" s="209"/>
      <c r="FY40" s="209"/>
      <c r="FZ40" s="209"/>
      <c r="GA40" s="209"/>
      <c r="GB40" s="209"/>
      <c r="GC40" s="209"/>
      <c r="GD40" s="209"/>
      <c r="GE40" s="209"/>
      <c r="GF40" s="209"/>
      <c r="GG40" s="209"/>
      <c r="GH40" s="209"/>
      <c r="GI40" s="209"/>
      <c r="GJ40" s="209"/>
      <c r="GK40" s="209"/>
      <c r="GL40" s="209"/>
      <c r="GM40" s="209"/>
      <c r="GN40" s="209"/>
      <c r="GO40" s="209"/>
      <c r="GP40" s="209"/>
      <c r="GQ40" s="209"/>
      <c r="GR40" s="209"/>
      <c r="GS40" s="209"/>
      <c r="GT40" s="209"/>
      <c r="GU40" s="209"/>
      <c r="GV40" s="209"/>
      <c r="GW40" s="209"/>
      <c r="GX40" s="209"/>
      <c r="GY40" s="209"/>
      <c r="GZ40" s="209"/>
      <c r="HA40" s="209"/>
      <c r="HB40" s="209"/>
      <c r="HC40" s="209"/>
      <c r="HD40" s="209"/>
      <c r="HE40" s="209"/>
      <c r="HF40" s="209"/>
      <c r="HG40" s="209"/>
      <c r="HH40" s="209"/>
      <c r="HI40" s="209"/>
      <c r="HJ40" s="209"/>
      <c r="HK40" s="209"/>
      <c r="HL40" s="209"/>
      <c r="HM40" s="209"/>
      <c r="HN40" s="209"/>
      <c r="HO40" s="209"/>
    </row>
    <row r="41" spans="1:223" s="211" customFormat="1" x14ac:dyDescent="0.25">
      <c r="A41" s="209"/>
      <c r="B41" s="202"/>
      <c r="C41" s="210"/>
      <c r="D41" s="202"/>
      <c r="E41" s="202"/>
      <c r="F41" s="202"/>
      <c r="G41" s="202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209"/>
      <c r="CS41" s="209"/>
      <c r="CT41" s="20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209"/>
      <c r="DG41" s="209"/>
      <c r="DH41" s="209"/>
      <c r="DI41" s="209"/>
      <c r="DJ41" s="209"/>
      <c r="DK41" s="209"/>
      <c r="DL41" s="209"/>
      <c r="DM41" s="209"/>
      <c r="DN41" s="209"/>
      <c r="DO41" s="209"/>
      <c r="DP41" s="209"/>
      <c r="DQ41" s="209"/>
      <c r="DR41" s="209"/>
      <c r="DS41" s="209"/>
      <c r="DT41" s="209"/>
      <c r="DU41" s="209"/>
      <c r="DV41" s="209"/>
      <c r="DW41" s="209"/>
      <c r="DX41" s="209"/>
      <c r="DY41" s="209"/>
      <c r="DZ41" s="209"/>
      <c r="EA41" s="209"/>
      <c r="EB41" s="209"/>
      <c r="EC41" s="209"/>
      <c r="ED41" s="209"/>
      <c r="EE41" s="209"/>
      <c r="EF41" s="209"/>
      <c r="EG41" s="209"/>
      <c r="EH41" s="209"/>
      <c r="EI41" s="209"/>
      <c r="EJ41" s="209"/>
      <c r="EK41" s="209"/>
      <c r="EL41" s="209"/>
      <c r="EM41" s="209"/>
      <c r="EN41" s="209"/>
      <c r="EO41" s="209"/>
      <c r="EP41" s="209"/>
      <c r="EQ41" s="209"/>
      <c r="ER41" s="209"/>
      <c r="ES41" s="209"/>
      <c r="ET41" s="209"/>
      <c r="EU41" s="209"/>
      <c r="EV41" s="209"/>
      <c r="EW41" s="209"/>
      <c r="EX41" s="209"/>
      <c r="EY41" s="209"/>
      <c r="EZ41" s="209"/>
      <c r="FA41" s="209"/>
      <c r="FB41" s="209"/>
      <c r="FC41" s="209"/>
      <c r="FD41" s="209"/>
      <c r="FE41" s="209"/>
      <c r="FF41" s="209"/>
      <c r="FG41" s="209"/>
      <c r="FH41" s="209"/>
      <c r="FI41" s="209"/>
      <c r="FJ41" s="209"/>
      <c r="FK41" s="209"/>
      <c r="FL41" s="209"/>
      <c r="FM41" s="209"/>
      <c r="FN41" s="209"/>
      <c r="FO41" s="209"/>
      <c r="FP41" s="209"/>
      <c r="FQ41" s="209"/>
      <c r="FR41" s="209"/>
      <c r="FS41" s="209"/>
      <c r="FT41" s="209"/>
      <c r="FU41" s="209"/>
      <c r="FV41" s="209"/>
      <c r="FW41" s="209"/>
      <c r="FX41" s="209"/>
      <c r="FY41" s="209"/>
      <c r="FZ41" s="209"/>
      <c r="GA41" s="209"/>
      <c r="GB41" s="209"/>
      <c r="GC41" s="209"/>
      <c r="GD41" s="209"/>
      <c r="GE41" s="209"/>
      <c r="GF41" s="209"/>
      <c r="GG41" s="209"/>
      <c r="GH41" s="209"/>
      <c r="GI41" s="209"/>
      <c r="GJ41" s="209"/>
      <c r="GK41" s="209"/>
      <c r="GL41" s="209"/>
      <c r="GM41" s="209"/>
      <c r="GN41" s="209"/>
      <c r="GO41" s="209"/>
      <c r="GP41" s="209"/>
      <c r="GQ41" s="209"/>
      <c r="GR41" s="209"/>
      <c r="GS41" s="209"/>
      <c r="GT41" s="209"/>
      <c r="GU41" s="209"/>
      <c r="GV41" s="209"/>
      <c r="GW41" s="209"/>
      <c r="GX41" s="209"/>
      <c r="GY41" s="209"/>
      <c r="GZ41" s="209"/>
      <c r="HA41" s="209"/>
      <c r="HB41" s="209"/>
      <c r="HC41" s="209"/>
      <c r="HD41" s="209"/>
      <c r="HE41" s="209"/>
      <c r="HF41" s="209"/>
      <c r="HG41" s="209"/>
      <c r="HH41" s="209"/>
      <c r="HI41" s="209"/>
      <c r="HJ41" s="209"/>
      <c r="HK41" s="209"/>
      <c r="HL41" s="209"/>
      <c r="HM41" s="209"/>
      <c r="HN41" s="209"/>
      <c r="HO41" s="209"/>
    </row>
    <row r="42" spans="1:223" s="211" customFormat="1" x14ac:dyDescent="0.25">
      <c r="A42" s="209"/>
      <c r="B42" s="202"/>
      <c r="C42" s="210"/>
      <c r="D42" s="202"/>
      <c r="E42" s="202"/>
      <c r="F42" s="202"/>
      <c r="G42" s="202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209"/>
      <c r="CS42" s="209"/>
      <c r="CT42" s="209"/>
      <c r="CU42" s="209"/>
      <c r="CV42" s="209"/>
      <c r="CW42" s="209"/>
      <c r="CX42" s="209"/>
      <c r="CY42" s="209"/>
      <c r="CZ42" s="209"/>
      <c r="DA42" s="209"/>
      <c r="DB42" s="209"/>
      <c r="DC42" s="209"/>
      <c r="DD42" s="209"/>
      <c r="DE42" s="209"/>
      <c r="DF42" s="209"/>
      <c r="DG42" s="209"/>
      <c r="DH42" s="209"/>
      <c r="DI42" s="209"/>
      <c r="DJ42" s="209"/>
      <c r="DK42" s="209"/>
      <c r="DL42" s="209"/>
      <c r="DM42" s="209"/>
      <c r="DN42" s="209"/>
      <c r="DO42" s="209"/>
      <c r="DP42" s="209"/>
      <c r="DQ42" s="209"/>
      <c r="DR42" s="209"/>
      <c r="DS42" s="209"/>
      <c r="DT42" s="209"/>
      <c r="DU42" s="209"/>
      <c r="DV42" s="209"/>
      <c r="DW42" s="209"/>
      <c r="DX42" s="209"/>
      <c r="DY42" s="209"/>
      <c r="DZ42" s="209"/>
      <c r="EA42" s="209"/>
      <c r="EB42" s="209"/>
      <c r="EC42" s="209"/>
      <c r="ED42" s="209"/>
      <c r="EE42" s="209"/>
      <c r="EF42" s="209"/>
      <c r="EG42" s="209"/>
      <c r="EH42" s="209"/>
      <c r="EI42" s="209"/>
      <c r="EJ42" s="209"/>
      <c r="EK42" s="209"/>
      <c r="EL42" s="209"/>
      <c r="EM42" s="209"/>
      <c r="EN42" s="209"/>
      <c r="EO42" s="209"/>
      <c r="EP42" s="209"/>
      <c r="EQ42" s="209"/>
      <c r="ER42" s="209"/>
      <c r="ES42" s="209"/>
      <c r="ET42" s="209"/>
      <c r="EU42" s="209"/>
      <c r="EV42" s="209"/>
      <c r="EW42" s="209"/>
      <c r="EX42" s="209"/>
      <c r="EY42" s="209"/>
      <c r="EZ42" s="209"/>
      <c r="FA42" s="209"/>
      <c r="FB42" s="209"/>
      <c r="FC42" s="209"/>
      <c r="FD42" s="209"/>
      <c r="FE42" s="209"/>
      <c r="FF42" s="209"/>
      <c r="FG42" s="209"/>
      <c r="FH42" s="209"/>
      <c r="FI42" s="209"/>
      <c r="FJ42" s="209"/>
      <c r="FK42" s="209"/>
      <c r="FL42" s="209"/>
      <c r="FM42" s="209"/>
      <c r="FN42" s="209"/>
      <c r="FO42" s="209"/>
      <c r="FP42" s="209"/>
      <c r="FQ42" s="209"/>
      <c r="FR42" s="209"/>
      <c r="FS42" s="209"/>
      <c r="FT42" s="209"/>
      <c r="FU42" s="209"/>
      <c r="FV42" s="209"/>
      <c r="FW42" s="209"/>
      <c r="FX42" s="209"/>
      <c r="FY42" s="209"/>
      <c r="FZ42" s="209"/>
      <c r="GA42" s="209"/>
      <c r="GB42" s="209"/>
      <c r="GC42" s="209"/>
      <c r="GD42" s="209"/>
      <c r="GE42" s="209"/>
      <c r="GF42" s="209"/>
      <c r="GG42" s="209"/>
      <c r="GH42" s="209"/>
      <c r="GI42" s="209"/>
      <c r="GJ42" s="209"/>
      <c r="GK42" s="209"/>
      <c r="GL42" s="209"/>
      <c r="GM42" s="209"/>
      <c r="GN42" s="209"/>
      <c r="GO42" s="209"/>
      <c r="GP42" s="209"/>
      <c r="GQ42" s="209"/>
      <c r="GR42" s="209"/>
      <c r="GS42" s="209"/>
      <c r="GT42" s="209"/>
      <c r="GU42" s="209"/>
      <c r="GV42" s="209"/>
      <c r="GW42" s="209"/>
      <c r="GX42" s="209"/>
      <c r="GY42" s="209"/>
      <c r="GZ42" s="209"/>
      <c r="HA42" s="209"/>
      <c r="HB42" s="209"/>
      <c r="HC42" s="209"/>
      <c r="HD42" s="209"/>
      <c r="HE42" s="209"/>
      <c r="HF42" s="209"/>
      <c r="HG42" s="209"/>
      <c r="HH42" s="209"/>
      <c r="HI42" s="209"/>
      <c r="HJ42" s="209"/>
      <c r="HK42" s="209"/>
      <c r="HL42" s="209"/>
      <c r="HM42" s="209"/>
      <c r="HN42" s="209"/>
      <c r="HO42" s="209"/>
    </row>
    <row r="43" spans="1:223" s="211" customFormat="1" x14ac:dyDescent="0.25">
      <c r="A43" s="209"/>
      <c r="B43" s="202"/>
      <c r="C43" s="210"/>
      <c r="D43" s="202"/>
      <c r="E43" s="202"/>
      <c r="F43" s="202"/>
      <c r="G43" s="202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209"/>
      <c r="CP43" s="209"/>
      <c r="CQ43" s="209"/>
      <c r="CR43" s="209"/>
      <c r="CS43" s="209"/>
      <c r="CT43" s="209"/>
      <c r="CU43" s="209"/>
      <c r="CV43" s="209"/>
      <c r="CW43" s="209"/>
      <c r="CX43" s="209"/>
      <c r="CY43" s="209"/>
      <c r="CZ43" s="209"/>
      <c r="DA43" s="209"/>
      <c r="DB43" s="209"/>
      <c r="DC43" s="209"/>
      <c r="DD43" s="209"/>
      <c r="DE43" s="209"/>
      <c r="DF43" s="209"/>
      <c r="DG43" s="209"/>
      <c r="DH43" s="209"/>
      <c r="DI43" s="209"/>
      <c r="DJ43" s="209"/>
      <c r="DK43" s="209"/>
      <c r="DL43" s="209"/>
      <c r="DM43" s="209"/>
      <c r="DN43" s="209"/>
      <c r="DO43" s="209"/>
      <c r="DP43" s="209"/>
      <c r="DQ43" s="209"/>
      <c r="DR43" s="209"/>
      <c r="DS43" s="209"/>
      <c r="DT43" s="209"/>
      <c r="DU43" s="209"/>
      <c r="DV43" s="209"/>
      <c r="DW43" s="209"/>
      <c r="DX43" s="209"/>
      <c r="DY43" s="209"/>
      <c r="DZ43" s="209"/>
      <c r="EA43" s="209"/>
      <c r="EB43" s="209"/>
      <c r="EC43" s="209"/>
      <c r="ED43" s="209"/>
      <c r="EE43" s="209"/>
      <c r="EF43" s="209"/>
      <c r="EG43" s="209"/>
      <c r="EH43" s="209"/>
      <c r="EI43" s="209"/>
      <c r="EJ43" s="209"/>
      <c r="EK43" s="209"/>
      <c r="EL43" s="209"/>
      <c r="EM43" s="209"/>
      <c r="EN43" s="209"/>
      <c r="EO43" s="209"/>
      <c r="EP43" s="209"/>
      <c r="EQ43" s="209"/>
      <c r="ER43" s="209"/>
      <c r="ES43" s="209"/>
      <c r="ET43" s="209"/>
      <c r="EU43" s="209"/>
      <c r="EV43" s="209"/>
      <c r="EW43" s="209"/>
      <c r="EX43" s="209"/>
      <c r="EY43" s="209"/>
      <c r="EZ43" s="209"/>
      <c r="FA43" s="209"/>
      <c r="FB43" s="209"/>
      <c r="FC43" s="209"/>
      <c r="FD43" s="209"/>
      <c r="FE43" s="209"/>
      <c r="FF43" s="209"/>
      <c r="FG43" s="209"/>
      <c r="FH43" s="209"/>
      <c r="FI43" s="209"/>
      <c r="FJ43" s="209"/>
      <c r="FK43" s="209"/>
      <c r="FL43" s="209"/>
      <c r="FM43" s="209"/>
      <c r="FN43" s="209"/>
      <c r="FO43" s="209"/>
      <c r="FP43" s="209"/>
      <c r="FQ43" s="209"/>
      <c r="FR43" s="209"/>
      <c r="FS43" s="209"/>
      <c r="FT43" s="209"/>
      <c r="FU43" s="209"/>
      <c r="FV43" s="209"/>
      <c r="FW43" s="209"/>
      <c r="FX43" s="209"/>
      <c r="FY43" s="209"/>
      <c r="FZ43" s="209"/>
      <c r="GA43" s="209"/>
      <c r="GB43" s="209"/>
      <c r="GC43" s="209"/>
      <c r="GD43" s="209"/>
      <c r="GE43" s="209"/>
      <c r="GF43" s="209"/>
      <c r="GG43" s="209"/>
      <c r="GH43" s="209"/>
      <c r="GI43" s="209"/>
      <c r="GJ43" s="209"/>
      <c r="GK43" s="209"/>
      <c r="GL43" s="209"/>
      <c r="GM43" s="209"/>
      <c r="GN43" s="209"/>
      <c r="GO43" s="209"/>
      <c r="GP43" s="209"/>
      <c r="GQ43" s="209"/>
      <c r="GR43" s="209"/>
      <c r="GS43" s="209"/>
      <c r="GT43" s="209"/>
      <c r="GU43" s="209"/>
      <c r="GV43" s="209"/>
      <c r="GW43" s="209"/>
      <c r="GX43" s="209"/>
      <c r="GY43" s="209"/>
      <c r="GZ43" s="209"/>
      <c r="HA43" s="209"/>
      <c r="HB43" s="209"/>
      <c r="HC43" s="209"/>
      <c r="HD43" s="209"/>
      <c r="HE43" s="209"/>
      <c r="HF43" s="209"/>
      <c r="HG43" s="209"/>
      <c r="HH43" s="209"/>
      <c r="HI43" s="209"/>
      <c r="HJ43" s="209"/>
      <c r="HK43" s="209"/>
      <c r="HL43" s="209"/>
      <c r="HM43" s="209"/>
      <c r="HN43" s="209"/>
      <c r="HO43" s="209"/>
    </row>
    <row r="44" spans="1:223" s="211" customFormat="1" x14ac:dyDescent="0.25">
      <c r="A44" s="209"/>
      <c r="B44" s="202"/>
      <c r="C44" s="210"/>
      <c r="D44" s="202"/>
      <c r="E44" s="202"/>
      <c r="F44" s="202"/>
      <c r="G44" s="202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209"/>
      <c r="CP44" s="209"/>
      <c r="CQ44" s="209"/>
      <c r="CR44" s="209"/>
      <c r="CS44" s="209"/>
      <c r="CT44" s="209"/>
      <c r="CU44" s="209"/>
      <c r="CV44" s="209"/>
      <c r="CW44" s="209"/>
      <c r="CX44" s="209"/>
      <c r="CY44" s="209"/>
      <c r="CZ44" s="209"/>
      <c r="DA44" s="209"/>
      <c r="DB44" s="209"/>
      <c r="DC44" s="209"/>
      <c r="DD44" s="209"/>
      <c r="DE44" s="209"/>
      <c r="DF44" s="209"/>
      <c r="DG44" s="209"/>
      <c r="DH44" s="209"/>
      <c r="DI44" s="209"/>
      <c r="DJ44" s="209"/>
      <c r="DK44" s="209"/>
      <c r="DL44" s="209"/>
      <c r="DM44" s="209"/>
      <c r="DN44" s="209"/>
      <c r="DO44" s="209"/>
      <c r="DP44" s="209"/>
      <c r="DQ44" s="209"/>
      <c r="DR44" s="209"/>
      <c r="DS44" s="209"/>
      <c r="DT44" s="209"/>
      <c r="DU44" s="209"/>
      <c r="DV44" s="209"/>
      <c r="DW44" s="209"/>
      <c r="DX44" s="209"/>
      <c r="DY44" s="209"/>
      <c r="DZ44" s="209"/>
      <c r="EA44" s="209"/>
      <c r="EB44" s="209"/>
      <c r="EC44" s="209"/>
      <c r="ED44" s="209"/>
      <c r="EE44" s="209"/>
      <c r="EF44" s="209"/>
      <c r="EG44" s="209"/>
      <c r="EH44" s="209"/>
      <c r="EI44" s="209"/>
      <c r="EJ44" s="209"/>
      <c r="EK44" s="209"/>
      <c r="EL44" s="209"/>
      <c r="EM44" s="209"/>
      <c r="EN44" s="209"/>
      <c r="EO44" s="209"/>
      <c r="EP44" s="209"/>
      <c r="EQ44" s="209"/>
      <c r="ER44" s="209"/>
      <c r="ES44" s="209"/>
      <c r="ET44" s="209"/>
      <c r="EU44" s="209"/>
      <c r="EV44" s="209"/>
      <c r="EW44" s="209"/>
      <c r="EX44" s="209"/>
      <c r="EY44" s="209"/>
      <c r="EZ44" s="209"/>
      <c r="FA44" s="209"/>
      <c r="FB44" s="209"/>
      <c r="FC44" s="209"/>
      <c r="FD44" s="209"/>
      <c r="FE44" s="209"/>
      <c r="FF44" s="209"/>
      <c r="FG44" s="209"/>
      <c r="FH44" s="209"/>
      <c r="FI44" s="209"/>
      <c r="FJ44" s="209"/>
      <c r="FK44" s="209"/>
      <c r="FL44" s="209"/>
      <c r="FM44" s="209"/>
      <c r="FN44" s="209"/>
      <c r="FO44" s="209"/>
      <c r="FP44" s="209"/>
      <c r="FQ44" s="209"/>
      <c r="FR44" s="209"/>
      <c r="FS44" s="209"/>
      <c r="FT44" s="209"/>
      <c r="FU44" s="209"/>
      <c r="FV44" s="209"/>
      <c r="FW44" s="209"/>
      <c r="FX44" s="209"/>
      <c r="FY44" s="209"/>
      <c r="FZ44" s="209"/>
      <c r="GA44" s="209"/>
      <c r="GB44" s="209"/>
      <c r="GC44" s="209"/>
      <c r="GD44" s="209"/>
      <c r="GE44" s="209"/>
      <c r="GF44" s="209"/>
      <c r="GG44" s="209"/>
      <c r="GH44" s="209"/>
      <c r="GI44" s="209"/>
      <c r="GJ44" s="209"/>
      <c r="GK44" s="209"/>
      <c r="GL44" s="209"/>
      <c r="GM44" s="209"/>
      <c r="GN44" s="209"/>
      <c r="GO44" s="209"/>
      <c r="GP44" s="209"/>
      <c r="GQ44" s="209"/>
      <c r="GR44" s="209"/>
      <c r="GS44" s="209"/>
      <c r="GT44" s="209"/>
      <c r="GU44" s="209"/>
      <c r="GV44" s="209"/>
      <c r="GW44" s="209"/>
      <c r="GX44" s="209"/>
      <c r="GY44" s="209"/>
      <c r="GZ44" s="209"/>
      <c r="HA44" s="209"/>
      <c r="HB44" s="209"/>
      <c r="HC44" s="209"/>
      <c r="HD44" s="209"/>
      <c r="HE44" s="209"/>
      <c r="HF44" s="209"/>
      <c r="HG44" s="209"/>
      <c r="HH44" s="209"/>
      <c r="HI44" s="209"/>
      <c r="HJ44" s="209"/>
      <c r="HK44" s="209"/>
      <c r="HL44" s="209"/>
      <c r="HM44" s="209"/>
      <c r="HN44" s="209"/>
      <c r="HO44" s="209"/>
    </row>
    <row r="45" spans="1:223" s="211" customFormat="1" x14ac:dyDescent="0.25">
      <c r="A45" s="209"/>
      <c r="B45" s="202"/>
      <c r="C45" s="210"/>
      <c r="D45" s="202"/>
      <c r="E45" s="202"/>
      <c r="F45" s="202"/>
      <c r="G45" s="202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209"/>
      <c r="CI45" s="209"/>
      <c r="CJ45" s="209"/>
      <c r="CK45" s="209"/>
      <c r="CL45" s="209"/>
      <c r="CM45" s="209"/>
      <c r="CN45" s="209"/>
      <c r="CO45" s="209"/>
      <c r="CP45" s="209"/>
      <c r="CQ45" s="209"/>
      <c r="CR45" s="209"/>
      <c r="CS45" s="209"/>
      <c r="CT45" s="209"/>
      <c r="CU45" s="209"/>
      <c r="CV45" s="209"/>
      <c r="CW45" s="209"/>
      <c r="CX45" s="209"/>
      <c r="CY45" s="209"/>
      <c r="CZ45" s="209"/>
      <c r="DA45" s="209"/>
      <c r="DB45" s="209"/>
      <c r="DC45" s="209"/>
      <c r="DD45" s="209"/>
      <c r="DE45" s="209"/>
      <c r="DF45" s="209"/>
      <c r="DG45" s="209"/>
      <c r="DH45" s="209"/>
      <c r="DI45" s="209"/>
      <c r="DJ45" s="209"/>
      <c r="DK45" s="209"/>
      <c r="DL45" s="209"/>
      <c r="DM45" s="209"/>
      <c r="DN45" s="209"/>
      <c r="DO45" s="209"/>
      <c r="DP45" s="209"/>
      <c r="DQ45" s="209"/>
      <c r="DR45" s="209"/>
      <c r="DS45" s="209"/>
      <c r="DT45" s="209"/>
      <c r="DU45" s="209"/>
      <c r="DV45" s="209"/>
      <c r="DW45" s="209"/>
      <c r="DX45" s="209"/>
      <c r="DY45" s="209"/>
      <c r="DZ45" s="209"/>
      <c r="EA45" s="209"/>
      <c r="EB45" s="209"/>
      <c r="EC45" s="209"/>
      <c r="ED45" s="209"/>
      <c r="EE45" s="209"/>
      <c r="EF45" s="209"/>
      <c r="EG45" s="209"/>
      <c r="EH45" s="209"/>
      <c r="EI45" s="209"/>
      <c r="EJ45" s="209"/>
      <c r="EK45" s="209"/>
      <c r="EL45" s="209"/>
      <c r="EM45" s="209"/>
      <c r="EN45" s="209"/>
      <c r="EO45" s="209"/>
      <c r="EP45" s="209"/>
      <c r="EQ45" s="209"/>
      <c r="ER45" s="209"/>
      <c r="ES45" s="209"/>
      <c r="ET45" s="209"/>
      <c r="EU45" s="209"/>
      <c r="EV45" s="209"/>
      <c r="EW45" s="209"/>
      <c r="EX45" s="209"/>
      <c r="EY45" s="209"/>
      <c r="EZ45" s="209"/>
      <c r="FA45" s="209"/>
      <c r="FB45" s="209"/>
      <c r="FC45" s="209"/>
      <c r="FD45" s="209"/>
      <c r="FE45" s="209"/>
      <c r="FF45" s="209"/>
      <c r="FG45" s="209"/>
      <c r="FH45" s="209"/>
      <c r="FI45" s="209"/>
      <c r="FJ45" s="209"/>
      <c r="FK45" s="209"/>
      <c r="FL45" s="209"/>
      <c r="FM45" s="209"/>
      <c r="FN45" s="209"/>
      <c r="FO45" s="209"/>
      <c r="FP45" s="209"/>
      <c r="FQ45" s="209"/>
      <c r="FR45" s="209"/>
      <c r="FS45" s="209"/>
      <c r="FT45" s="209"/>
      <c r="FU45" s="209"/>
      <c r="FV45" s="209"/>
      <c r="FW45" s="209"/>
      <c r="FX45" s="209"/>
      <c r="FY45" s="209"/>
      <c r="FZ45" s="209"/>
      <c r="GA45" s="209"/>
      <c r="GB45" s="209"/>
      <c r="GC45" s="209"/>
      <c r="GD45" s="209"/>
      <c r="GE45" s="209"/>
      <c r="GF45" s="209"/>
      <c r="GG45" s="209"/>
      <c r="GH45" s="209"/>
      <c r="GI45" s="209"/>
      <c r="GJ45" s="209"/>
      <c r="GK45" s="209"/>
      <c r="GL45" s="209"/>
      <c r="GM45" s="209"/>
      <c r="GN45" s="209"/>
      <c r="GO45" s="209"/>
      <c r="GP45" s="209"/>
      <c r="GQ45" s="209"/>
      <c r="GR45" s="209"/>
      <c r="GS45" s="209"/>
      <c r="GT45" s="209"/>
      <c r="GU45" s="209"/>
      <c r="GV45" s="209"/>
      <c r="GW45" s="209"/>
      <c r="GX45" s="209"/>
      <c r="GY45" s="209"/>
      <c r="GZ45" s="209"/>
      <c r="HA45" s="209"/>
      <c r="HB45" s="209"/>
      <c r="HC45" s="209"/>
      <c r="HD45" s="209"/>
      <c r="HE45" s="209"/>
      <c r="HF45" s="209"/>
      <c r="HG45" s="209"/>
      <c r="HH45" s="209"/>
      <c r="HI45" s="209"/>
      <c r="HJ45" s="209"/>
      <c r="HK45" s="209"/>
      <c r="HL45" s="209"/>
      <c r="HM45" s="209"/>
      <c r="HN45" s="209"/>
      <c r="HO45" s="209"/>
    </row>
    <row r="46" spans="1:223" s="211" customFormat="1" x14ac:dyDescent="0.25">
      <c r="A46" s="209"/>
      <c r="B46" s="202"/>
      <c r="C46" s="210"/>
      <c r="D46" s="202"/>
      <c r="E46" s="202"/>
      <c r="F46" s="202"/>
      <c r="G46" s="202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  <c r="DZ46" s="209"/>
      <c r="EA46" s="209"/>
      <c r="EB46" s="209"/>
      <c r="EC46" s="209"/>
      <c r="ED46" s="209"/>
      <c r="EE46" s="209"/>
      <c r="EF46" s="209"/>
      <c r="EG46" s="209"/>
      <c r="EH46" s="209"/>
      <c r="EI46" s="209"/>
      <c r="EJ46" s="209"/>
      <c r="EK46" s="209"/>
      <c r="EL46" s="209"/>
      <c r="EM46" s="209"/>
      <c r="EN46" s="209"/>
      <c r="EO46" s="209"/>
      <c r="EP46" s="209"/>
      <c r="EQ46" s="209"/>
      <c r="ER46" s="209"/>
      <c r="ES46" s="209"/>
      <c r="ET46" s="209"/>
      <c r="EU46" s="209"/>
      <c r="EV46" s="209"/>
      <c r="EW46" s="209"/>
      <c r="EX46" s="209"/>
      <c r="EY46" s="209"/>
      <c r="EZ46" s="209"/>
      <c r="FA46" s="209"/>
      <c r="FB46" s="209"/>
      <c r="FC46" s="209"/>
      <c r="FD46" s="209"/>
      <c r="FE46" s="209"/>
      <c r="FF46" s="209"/>
      <c r="FG46" s="209"/>
      <c r="FH46" s="209"/>
      <c r="FI46" s="209"/>
      <c r="FJ46" s="209"/>
      <c r="FK46" s="209"/>
      <c r="FL46" s="209"/>
      <c r="FM46" s="209"/>
      <c r="FN46" s="209"/>
      <c r="FO46" s="209"/>
      <c r="FP46" s="209"/>
      <c r="FQ46" s="209"/>
      <c r="FR46" s="209"/>
      <c r="FS46" s="209"/>
      <c r="FT46" s="209"/>
      <c r="FU46" s="209"/>
      <c r="FV46" s="209"/>
      <c r="FW46" s="209"/>
      <c r="FX46" s="209"/>
      <c r="FY46" s="209"/>
      <c r="FZ46" s="209"/>
      <c r="GA46" s="209"/>
      <c r="GB46" s="209"/>
      <c r="GC46" s="209"/>
      <c r="GD46" s="209"/>
      <c r="GE46" s="209"/>
      <c r="GF46" s="209"/>
      <c r="GG46" s="209"/>
      <c r="GH46" s="209"/>
      <c r="GI46" s="209"/>
      <c r="GJ46" s="209"/>
      <c r="GK46" s="209"/>
      <c r="GL46" s="209"/>
      <c r="GM46" s="209"/>
      <c r="GN46" s="209"/>
      <c r="GO46" s="209"/>
      <c r="GP46" s="209"/>
      <c r="GQ46" s="209"/>
      <c r="GR46" s="209"/>
      <c r="GS46" s="209"/>
      <c r="GT46" s="209"/>
      <c r="GU46" s="209"/>
      <c r="GV46" s="209"/>
      <c r="GW46" s="209"/>
      <c r="GX46" s="209"/>
      <c r="GY46" s="209"/>
      <c r="GZ46" s="209"/>
      <c r="HA46" s="209"/>
      <c r="HB46" s="209"/>
      <c r="HC46" s="209"/>
      <c r="HD46" s="209"/>
      <c r="HE46" s="209"/>
      <c r="HF46" s="209"/>
      <c r="HG46" s="209"/>
      <c r="HH46" s="209"/>
      <c r="HI46" s="209"/>
      <c r="HJ46" s="209"/>
      <c r="HK46" s="209"/>
      <c r="HL46" s="209"/>
      <c r="HM46" s="209"/>
      <c r="HN46" s="209"/>
      <c r="HO46" s="209"/>
    </row>
    <row r="47" spans="1:223" s="211" customFormat="1" x14ac:dyDescent="0.25">
      <c r="A47" s="209"/>
      <c r="B47" s="202"/>
      <c r="C47" s="210"/>
      <c r="D47" s="202"/>
      <c r="E47" s="202"/>
      <c r="F47" s="202"/>
      <c r="G47" s="202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  <c r="CG47" s="209"/>
      <c r="CH47" s="209"/>
      <c r="CI47" s="209"/>
      <c r="CJ47" s="209"/>
      <c r="CK47" s="209"/>
      <c r="CL47" s="209"/>
      <c r="CM47" s="209"/>
      <c r="CN47" s="209"/>
      <c r="CO47" s="209"/>
      <c r="CP47" s="209"/>
      <c r="CQ47" s="209"/>
      <c r="CR47" s="209"/>
      <c r="CS47" s="209"/>
      <c r="CT47" s="209"/>
      <c r="CU47" s="209"/>
      <c r="CV47" s="209"/>
      <c r="CW47" s="209"/>
      <c r="CX47" s="209"/>
      <c r="CY47" s="209"/>
      <c r="CZ47" s="209"/>
      <c r="DA47" s="209"/>
      <c r="DB47" s="209"/>
      <c r="DC47" s="209"/>
      <c r="DD47" s="209"/>
      <c r="DE47" s="209"/>
      <c r="DF47" s="209"/>
      <c r="DG47" s="209"/>
      <c r="DH47" s="209"/>
      <c r="DI47" s="209"/>
      <c r="DJ47" s="209"/>
      <c r="DK47" s="209"/>
      <c r="DL47" s="209"/>
      <c r="DM47" s="209"/>
      <c r="DN47" s="209"/>
      <c r="DO47" s="209"/>
      <c r="DP47" s="209"/>
      <c r="DQ47" s="209"/>
      <c r="DR47" s="209"/>
      <c r="DS47" s="209"/>
      <c r="DT47" s="209"/>
      <c r="DU47" s="209"/>
      <c r="DV47" s="209"/>
      <c r="DW47" s="209"/>
      <c r="DX47" s="209"/>
      <c r="DY47" s="209"/>
      <c r="DZ47" s="209"/>
      <c r="EA47" s="209"/>
      <c r="EB47" s="209"/>
      <c r="EC47" s="209"/>
      <c r="ED47" s="209"/>
      <c r="EE47" s="209"/>
      <c r="EF47" s="209"/>
      <c r="EG47" s="209"/>
      <c r="EH47" s="209"/>
      <c r="EI47" s="209"/>
      <c r="EJ47" s="209"/>
      <c r="EK47" s="209"/>
      <c r="EL47" s="209"/>
      <c r="EM47" s="209"/>
      <c r="EN47" s="209"/>
      <c r="EO47" s="209"/>
      <c r="EP47" s="209"/>
      <c r="EQ47" s="209"/>
      <c r="ER47" s="209"/>
      <c r="ES47" s="209"/>
      <c r="ET47" s="209"/>
      <c r="EU47" s="209"/>
      <c r="EV47" s="209"/>
      <c r="EW47" s="209"/>
      <c r="EX47" s="209"/>
      <c r="EY47" s="209"/>
      <c r="EZ47" s="209"/>
      <c r="FA47" s="209"/>
      <c r="FB47" s="209"/>
      <c r="FC47" s="209"/>
      <c r="FD47" s="209"/>
      <c r="FE47" s="209"/>
      <c r="FF47" s="209"/>
      <c r="FG47" s="209"/>
      <c r="FH47" s="209"/>
      <c r="FI47" s="209"/>
      <c r="FJ47" s="209"/>
      <c r="FK47" s="209"/>
      <c r="FL47" s="209"/>
      <c r="FM47" s="209"/>
      <c r="FN47" s="209"/>
      <c r="FO47" s="209"/>
      <c r="FP47" s="209"/>
      <c r="FQ47" s="209"/>
      <c r="FR47" s="209"/>
      <c r="FS47" s="209"/>
      <c r="FT47" s="209"/>
      <c r="FU47" s="209"/>
      <c r="FV47" s="209"/>
      <c r="FW47" s="209"/>
      <c r="FX47" s="209"/>
      <c r="FY47" s="209"/>
      <c r="FZ47" s="209"/>
      <c r="GA47" s="209"/>
      <c r="GB47" s="209"/>
      <c r="GC47" s="209"/>
      <c r="GD47" s="209"/>
      <c r="GE47" s="209"/>
      <c r="GF47" s="209"/>
      <c r="GG47" s="209"/>
      <c r="GH47" s="209"/>
      <c r="GI47" s="209"/>
      <c r="GJ47" s="209"/>
      <c r="GK47" s="209"/>
      <c r="GL47" s="209"/>
      <c r="GM47" s="209"/>
      <c r="GN47" s="209"/>
      <c r="GO47" s="209"/>
      <c r="GP47" s="209"/>
      <c r="GQ47" s="209"/>
      <c r="GR47" s="209"/>
      <c r="GS47" s="209"/>
      <c r="GT47" s="209"/>
      <c r="GU47" s="209"/>
      <c r="GV47" s="209"/>
      <c r="GW47" s="209"/>
      <c r="GX47" s="209"/>
      <c r="GY47" s="209"/>
      <c r="GZ47" s="209"/>
      <c r="HA47" s="209"/>
      <c r="HB47" s="209"/>
      <c r="HC47" s="209"/>
      <c r="HD47" s="209"/>
      <c r="HE47" s="209"/>
      <c r="HF47" s="209"/>
      <c r="HG47" s="209"/>
      <c r="HH47" s="209"/>
      <c r="HI47" s="209"/>
      <c r="HJ47" s="209"/>
      <c r="HK47" s="209"/>
      <c r="HL47" s="209"/>
      <c r="HM47" s="209"/>
      <c r="HN47" s="209"/>
      <c r="HO47" s="209"/>
    </row>
    <row r="48" spans="1:223" s="211" customFormat="1" x14ac:dyDescent="0.25">
      <c r="A48" s="209"/>
      <c r="B48" s="202"/>
      <c r="C48" s="210"/>
      <c r="D48" s="202"/>
      <c r="E48" s="202"/>
      <c r="F48" s="202"/>
      <c r="G48" s="202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  <c r="BZ48" s="209"/>
      <c r="CA48" s="209"/>
      <c r="CB48" s="209"/>
      <c r="CC48" s="209"/>
      <c r="CD48" s="209"/>
      <c r="CE48" s="209"/>
      <c r="CF48" s="209"/>
      <c r="CG48" s="209"/>
      <c r="CH48" s="209"/>
      <c r="CI48" s="209"/>
      <c r="CJ48" s="209"/>
      <c r="CK48" s="209"/>
      <c r="CL48" s="209"/>
      <c r="CM48" s="209"/>
      <c r="CN48" s="209"/>
      <c r="CO48" s="209"/>
      <c r="CP48" s="209"/>
      <c r="CQ48" s="209"/>
      <c r="CR48" s="209"/>
      <c r="CS48" s="209"/>
      <c r="CT48" s="209"/>
      <c r="CU48" s="209"/>
      <c r="CV48" s="209"/>
      <c r="CW48" s="209"/>
      <c r="CX48" s="209"/>
      <c r="CY48" s="209"/>
      <c r="CZ48" s="209"/>
      <c r="DA48" s="209"/>
      <c r="DB48" s="209"/>
      <c r="DC48" s="209"/>
      <c r="DD48" s="209"/>
      <c r="DE48" s="209"/>
      <c r="DF48" s="209"/>
      <c r="DG48" s="209"/>
      <c r="DH48" s="209"/>
      <c r="DI48" s="209"/>
      <c r="DJ48" s="209"/>
      <c r="DK48" s="209"/>
      <c r="DL48" s="209"/>
      <c r="DM48" s="209"/>
      <c r="DN48" s="209"/>
      <c r="DO48" s="209"/>
      <c r="DP48" s="209"/>
      <c r="DQ48" s="209"/>
      <c r="DR48" s="209"/>
      <c r="DS48" s="209"/>
      <c r="DT48" s="209"/>
      <c r="DU48" s="209"/>
      <c r="DV48" s="209"/>
      <c r="DW48" s="209"/>
      <c r="DX48" s="209"/>
      <c r="DY48" s="209"/>
      <c r="DZ48" s="209"/>
      <c r="EA48" s="209"/>
      <c r="EB48" s="209"/>
      <c r="EC48" s="209"/>
      <c r="ED48" s="209"/>
      <c r="EE48" s="209"/>
      <c r="EF48" s="209"/>
      <c r="EG48" s="209"/>
      <c r="EH48" s="209"/>
      <c r="EI48" s="209"/>
      <c r="EJ48" s="209"/>
      <c r="EK48" s="209"/>
      <c r="EL48" s="209"/>
      <c r="EM48" s="209"/>
      <c r="EN48" s="209"/>
      <c r="EO48" s="209"/>
      <c r="EP48" s="209"/>
      <c r="EQ48" s="209"/>
      <c r="ER48" s="209"/>
      <c r="ES48" s="209"/>
      <c r="ET48" s="209"/>
      <c r="EU48" s="209"/>
      <c r="EV48" s="209"/>
      <c r="EW48" s="209"/>
      <c r="EX48" s="209"/>
      <c r="EY48" s="209"/>
      <c r="EZ48" s="209"/>
      <c r="FA48" s="209"/>
      <c r="FB48" s="209"/>
      <c r="FC48" s="209"/>
      <c r="FD48" s="209"/>
      <c r="FE48" s="209"/>
      <c r="FF48" s="209"/>
      <c r="FG48" s="209"/>
      <c r="FH48" s="209"/>
      <c r="FI48" s="209"/>
      <c r="FJ48" s="209"/>
      <c r="FK48" s="209"/>
      <c r="FL48" s="209"/>
      <c r="FM48" s="209"/>
      <c r="FN48" s="209"/>
      <c r="FO48" s="209"/>
      <c r="FP48" s="209"/>
      <c r="FQ48" s="209"/>
      <c r="FR48" s="209"/>
      <c r="FS48" s="209"/>
      <c r="FT48" s="209"/>
      <c r="FU48" s="209"/>
      <c r="FV48" s="209"/>
      <c r="FW48" s="209"/>
      <c r="FX48" s="209"/>
      <c r="FY48" s="209"/>
      <c r="FZ48" s="209"/>
      <c r="GA48" s="209"/>
      <c r="GB48" s="209"/>
      <c r="GC48" s="209"/>
      <c r="GD48" s="209"/>
      <c r="GE48" s="209"/>
      <c r="GF48" s="209"/>
      <c r="GG48" s="209"/>
      <c r="GH48" s="209"/>
      <c r="GI48" s="209"/>
      <c r="GJ48" s="209"/>
      <c r="GK48" s="209"/>
      <c r="GL48" s="209"/>
      <c r="GM48" s="209"/>
      <c r="GN48" s="209"/>
      <c r="GO48" s="209"/>
      <c r="GP48" s="209"/>
      <c r="GQ48" s="209"/>
      <c r="GR48" s="209"/>
      <c r="GS48" s="209"/>
      <c r="GT48" s="209"/>
      <c r="GU48" s="209"/>
      <c r="GV48" s="209"/>
      <c r="GW48" s="209"/>
      <c r="GX48" s="209"/>
      <c r="GY48" s="209"/>
      <c r="GZ48" s="209"/>
      <c r="HA48" s="209"/>
      <c r="HB48" s="209"/>
      <c r="HC48" s="209"/>
      <c r="HD48" s="209"/>
      <c r="HE48" s="209"/>
      <c r="HF48" s="209"/>
      <c r="HG48" s="209"/>
      <c r="HH48" s="209"/>
      <c r="HI48" s="209"/>
      <c r="HJ48" s="209"/>
      <c r="HK48" s="209"/>
      <c r="HL48" s="209"/>
      <c r="HM48" s="209"/>
      <c r="HN48" s="209"/>
      <c r="HO48" s="209"/>
    </row>
    <row r="49" spans="1:223" s="211" customFormat="1" x14ac:dyDescent="0.25">
      <c r="A49" s="209"/>
      <c r="B49" s="202"/>
      <c r="C49" s="210"/>
      <c r="D49" s="202"/>
      <c r="E49" s="202"/>
      <c r="F49" s="202"/>
      <c r="G49" s="202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  <c r="BZ49" s="209"/>
      <c r="CA49" s="209"/>
      <c r="CB49" s="209"/>
      <c r="CC49" s="209"/>
      <c r="CD49" s="209"/>
      <c r="CE49" s="209"/>
      <c r="CF49" s="209"/>
      <c r="CG49" s="209"/>
      <c r="CH49" s="209"/>
      <c r="CI49" s="209"/>
      <c r="CJ49" s="209"/>
      <c r="CK49" s="209"/>
      <c r="CL49" s="209"/>
      <c r="CM49" s="209"/>
      <c r="CN49" s="209"/>
      <c r="CO49" s="209"/>
      <c r="CP49" s="209"/>
      <c r="CQ49" s="209"/>
      <c r="CR49" s="209"/>
      <c r="CS49" s="209"/>
      <c r="CT49" s="209"/>
      <c r="CU49" s="209"/>
      <c r="CV49" s="209"/>
      <c r="CW49" s="209"/>
      <c r="CX49" s="209"/>
      <c r="CY49" s="209"/>
      <c r="CZ49" s="209"/>
      <c r="DA49" s="209"/>
      <c r="DB49" s="209"/>
      <c r="DC49" s="209"/>
      <c r="DD49" s="209"/>
      <c r="DE49" s="209"/>
      <c r="DF49" s="209"/>
      <c r="DG49" s="209"/>
      <c r="DH49" s="209"/>
      <c r="DI49" s="209"/>
      <c r="DJ49" s="209"/>
      <c r="DK49" s="209"/>
      <c r="DL49" s="209"/>
      <c r="DM49" s="209"/>
      <c r="DN49" s="209"/>
      <c r="DO49" s="209"/>
      <c r="DP49" s="209"/>
      <c r="DQ49" s="209"/>
      <c r="DR49" s="209"/>
      <c r="DS49" s="209"/>
      <c r="DT49" s="209"/>
      <c r="DU49" s="209"/>
      <c r="DV49" s="209"/>
      <c r="DW49" s="209"/>
      <c r="DX49" s="209"/>
      <c r="DY49" s="209"/>
      <c r="DZ49" s="209"/>
      <c r="EA49" s="209"/>
      <c r="EB49" s="209"/>
      <c r="EC49" s="209"/>
      <c r="ED49" s="209"/>
      <c r="EE49" s="209"/>
      <c r="EF49" s="209"/>
      <c r="EG49" s="209"/>
      <c r="EH49" s="209"/>
      <c r="EI49" s="209"/>
      <c r="EJ49" s="209"/>
      <c r="EK49" s="209"/>
      <c r="EL49" s="209"/>
      <c r="EM49" s="209"/>
      <c r="EN49" s="209"/>
      <c r="EO49" s="209"/>
      <c r="EP49" s="209"/>
      <c r="EQ49" s="209"/>
      <c r="ER49" s="209"/>
      <c r="ES49" s="209"/>
      <c r="ET49" s="209"/>
      <c r="EU49" s="209"/>
      <c r="EV49" s="209"/>
      <c r="EW49" s="209"/>
      <c r="EX49" s="209"/>
      <c r="EY49" s="209"/>
      <c r="EZ49" s="209"/>
      <c r="FA49" s="209"/>
      <c r="FB49" s="209"/>
      <c r="FC49" s="209"/>
      <c r="FD49" s="209"/>
      <c r="FE49" s="209"/>
      <c r="FF49" s="209"/>
      <c r="FG49" s="209"/>
      <c r="FH49" s="209"/>
      <c r="FI49" s="209"/>
      <c r="FJ49" s="209"/>
      <c r="FK49" s="209"/>
      <c r="FL49" s="209"/>
      <c r="FM49" s="209"/>
      <c r="FN49" s="209"/>
      <c r="FO49" s="209"/>
      <c r="FP49" s="209"/>
      <c r="FQ49" s="209"/>
      <c r="FR49" s="209"/>
      <c r="FS49" s="209"/>
      <c r="FT49" s="209"/>
      <c r="FU49" s="209"/>
      <c r="FV49" s="209"/>
      <c r="FW49" s="209"/>
      <c r="FX49" s="209"/>
      <c r="FY49" s="209"/>
      <c r="FZ49" s="209"/>
      <c r="GA49" s="209"/>
      <c r="GB49" s="209"/>
      <c r="GC49" s="209"/>
      <c r="GD49" s="209"/>
      <c r="GE49" s="209"/>
      <c r="GF49" s="209"/>
      <c r="GG49" s="209"/>
      <c r="GH49" s="209"/>
      <c r="GI49" s="209"/>
      <c r="GJ49" s="209"/>
      <c r="GK49" s="209"/>
      <c r="GL49" s="209"/>
      <c r="GM49" s="209"/>
      <c r="GN49" s="209"/>
      <c r="GO49" s="209"/>
      <c r="GP49" s="209"/>
      <c r="GQ49" s="209"/>
      <c r="GR49" s="209"/>
      <c r="GS49" s="209"/>
      <c r="GT49" s="209"/>
      <c r="GU49" s="209"/>
      <c r="GV49" s="209"/>
      <c r="GW49" s="209"/>
      <c r="GX49" s="209"/>
      <c r="GY49" s="209"/>
      <c r="GZ49" s="209"/>
      <c r="HA49" s="209"/>
      <c r="HB49" s="209"/>
      <c r="HC49" s="209"/>
      <c r="HD49" s="209"/>
      <c r="HE49" s="209"/>
      <c r="HF49" s="209"/>
      <c r="HG49" s="209"/>
      <c r="HH49" s="209"/>
      <c r="HI49" s="209"/>
      <c r="HJ49" s="209"/>
      <c r="HK49" s="209"/>
      <c r="HL49" s="209"/>
      <c r="HM49" s="209"/>
      <c r="HN49" s="209"/>
      <c r="HO49" s="209"/>
    </row>
    <row r="50" spans="1:223" s="211" customFormat="1" x14ac:dyDescent="0.25">
      <c r="A50" s="209"/>
      <c r="B50" s="202"/>
      <c r="C50" s="210"/>
      <c r="D50" s="202"/>
      <c r="E50" s="202"/>
      <c r="F50" s="202"/>
      <c r="G50" s="202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09"/>
      <c r="BY50" s="209"/>
      <c r="BZ50" s="209"/>
      <c r="CA50" s="209"/>
      <c r="CB50" s="209"/>
      <c r="CC50" s="209"/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  <c r="FF50" s="209"/>
      <c r="FG50" s="209"/>
      <c r="FH50" s="209"/>
      <c r="FI50" s="209"/>
      <c r="FJ50" s="209"/>
      <c r="FK50" s="209"/>
      <c r="FL50" s="209"/>
      <c r="FM50" s="209"/>
      <c r="FN50" s="209"/>
      <c r="FO50" s="209"/>
      <c r="FP50" s="209"/>
      <c r="FQ50" s="209"/>
      <c r="FR50" s="209"/>
      <c r="FS50" s="209"/>
      <c r="FT50" s="209"/>
      <c r="FU50" s="209"/>
      <c r="FV50" s="209"/>
      <c r="FW50" s="209"/>
      <c r="FX50" s="209"/>
      <c r="FY50" s="209"/>
      <c r="FZ50" s="209"/>
      <c r="GA50" s="209"/>
      <c r="GB50" s="209"/>
      <c r="GC50" s="209"/>
      <c r="GD50" s="209"/>
      <c r="GE50" s="209"/>
      <c r="GF50" s="209"/>
      <c r="GG50" s="209"/>
      <c r="GH50" s="209"/>
      <c r="GI50" s="209"/>
      <c r="GJ50" s="209"/>
      <c r="GK50" s="209"/>
      <c r="GL50" s="209"/>
      <c r="GM50" s="209"/>
      <c r="GN50" s="209"/>
      <c r="GO50" s="209"/>
      <c r="GP50" s="209"/>
      <c r="GQ50" s="209"/>
      <c r="GR50" s="209"/>
      <c r="GS50" s="209"/>
      <c r="GT50" s="209"/>
      <c r="GU50" s="209"/>
      <c r="GV50" s="209"/>
      <c r="GW50" s="209"/>
      <c r="GX50" s="209"/>
      <c r="GY50" s="209"/>
      <c r="GZ50" s="209"/>
      <c r="HA50" s="209"/>
      <c r="HB50" s="209"/>
      <c r="HC50" s="209"/>
      <c r="HD50" s="209"/>
      <c r="HE50" s="209"/>
      <c r="HF50" s="209"/>
      <c r="HG50" s="209"/>
      <c r="HH50" s="209"/>
      <c r="HI50" s="209"/>
      <c r="HJ50" s="209"/>
      <c r="HK50" s="209"/>
      <c r="HL50" s="209"/>
      <c r="HM50" s="209"/>
      <c r="HN50" s="209"/>
      <c r="HO50" s="209"/>
    </row>
    <row r="51" spans="1:223" s="211" customFormat="1" x14ac:dyDescent="0.25">
      <c r="A51" s="209"/>
      <c r="B51" s="202"/>
      <c r="C51" s="210"/>
      <c r="D51" s="202"/>
      <c r="E51" s="202"/>
      <c r="F51" s="202"/>
      <c r="G51" s="202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  <c r="BY51" s="209"/>
      <c r="BZ51" s="209"/>
      <c r="CA51" s="209"/>
      <c r="CB51" s="209"/>
      <c r="CC51" s="209"/>
      <c r="CD51" s="209"/>
      <c r="CE51" s="209"/>
      <c r="CF51" s="209"/>
      <c r="CG51" s="209"/>
      <c r="CH51" s="209"/>
      <c r="CI51" s="209"/>
      <c r="CJ51" s="209"/>
      <c r="CK51" s="209"/>
      <c r="CL51" s="209"/>
      <c r="CM51" s="209"/>
      <c r="CN51" s="209"/>
      <c r="CO51" s="209"/>
      <c r="CP51" s="209"/>
      <c r="CQ51" s="209"/>
      <c r="CR51" s="209"/>
      <c r="CS51" s="209"/>
      <c r="CT51" s="209"/>
      <c r="CU51" s="209"/>
      <c r="CV51" s="209"/>
      <c r="CW51" s="209"/>
      <c r="CX51" s="209"/>
      <c r="CY51" s="209"/>
      <c r="CZ51" s="209"/>
      <c r="DA51" s="209"/>
      <c r="DB51" s="209"/>
      <c r="DC51" s="209"/>
      <c r="DD51" s="209"/>
      <c r="DE51" s="209"/>
      <c r="DF51" s="209"/>
      <c r="DG51" s="209"/>
      <c r="DH51" s="209"/>
      <c r="DI51" s="209"/>
      <c r="DJ51" s="209"/>
      <c r="DK51" s="209"/>
      <c r="DL51" s="209"/>
      <c r="DM51" s="209"/>
      <c r="DN51" s="209"/>
      <c r="DO51" s="209"/>
      <c r="DP51" s="209"/>
      <c r="DQ51" s="209"/>
      <c r="DR51" s="209"/>
      <c r="DS51" s="209"/>
      <c r="DT51" s="209"/>
      <c r="DU51" s="209"/>
      <c r="DV51" s="209"/>
      <c r="DW51" s="209"/>
      <c r="DX51" s="209"/>
      <c r="DY51" s="209"/>
      <c r="DZ51" s="209"/>
      <c r="EA51" s="209"/>
      <c r="EB51" s="209"/>
      <c r="EC51" s="209"/>
      <c r="ED51" s="209"/>
      <c r="EE51" s="209"/>
      <c r="EF51" s="209"/>
      <c r="EG51" s="209"/>
      <c r="EH51" s="209"/>
      <c r="EI51" s="209"/>
      <c r="EJ51" s="209"/>
      <c r="EK51" s="209"/>
      <c r="EL51" s="209"/>
      <c r="EM51" s="209"/>
      <c r="EN51" s="209"/>
      <c r="EO51" s="209"/>
      <c r="EP51" s="209"/>
      <c r="EQ51" s="209"/>
      <c r="ER51" s="209"/>
      <c r="ES51" s="209"/>
      <c r="ET51" s="209"/>
      <c r="EU51" s="209"/>
      <c r="EV51" s="209"/>
      <c r="EW51" s="209"/>
      <c r="EX51" s="209"/>
      <c r="EY51" s="209"/>
      <c r="EZ51" s="209"/>
      <c r="FA51" s="209"/>
      <c r="FB51" s="209"/>
      <c r="FC51" s="209"/>
      <c r="FD51" s="209"/>
      <c r="FE51" s="209"/>
      <c r="FF51" s="209"/>
      <c r="FG51" s="209"/>
      <c r="FH51" s="209"/>
      <c r="FI51" s="209"/>
      <c r="FJ51" s="209"/>
      <c r="FK51" s="209"/>
      <c r="FL51" s="209"/>
      <c r="FM51" s="209"/>
      <c r="FN51" s="209"/>
      <c r="FO51" s="209"/>
      <c r="FP51" s="209"/>
      <c r="FQ51" s="209"/>
      <c r="FR51" s="209"/>
      <c r="FS51" s="209"/>
      <c r="FT51" s="209"/>
      <c r="FU51" s="209"/>
      <c r="FV51" s="209"/>
      <c r="FW51" s="209"/>
      <c r="FX51" s="209"/>
      <c r="FY51" s="209"/>
      <c r="FZ51" s="209"/>
      <c r="GA51" s="209"/>
      <c r="GB51" s="209"/>
      <c r="GC51" s="209"/>
      <c r="GD51" s="209"/>
      <c r="GE51" s="209"/>
      <c r="GF51" s="209"/>
      <c r="GG51" s="209"/>
      <c r="GH51" s="209"/>
      <c r="GI51" s="209"/>
      <c r="GJ51" s="209"/>
      <c r="GK51" s="209"/>
      <c r="GL51" s="209"/>
      <c r="GM51" s="209"/>
      <c r="GN51" s="209"/>
      <c r="GO51" s="209"/>
      <c r="GP51" s="209"/>
      <c r="GQ51" s="209"/>
      <c r="GR51" s="209"/>
      <c r="GS51" s="209"/>
      <c r="GT51" s="209"/>
      <c r="GU51" s="209"/>
      <c r="GV51" s="209"/>
      <c r="GW51" s="209"/>
      <c r="GX51" s="209"/>
      <c r="GY51" s="209"/>
      <c r="GZ51" s="209"/>
      <c r="HA51" s="209"/>
      <c r="HB51" s="209"/>
      <c r="HC51" s="209"/>
      <c r="HD51" s="209"/>
      <c r="HE51" s="209"/>
      <c r="HF51" s="209"/>
      <c r="HG51" s="209"/>
      <c r="HH51" s="209"/>
      <c r="HI51" s="209"/>
      <c r="HJ51" s="209"/>
      <c r="HK51" s="209"/>
      <c r="HL51" s="209"/>
      <c r="HM51" s="209"/>
      <c r="HN51" s="209"/>
      <c r="HO51" s="209"/>
    </row>
    <row r="52" spans="1:223" s="211" customFormat="1" x14ac:dyDescent="0.25">
      <c r="A52" s="209"/>
      <c r="B52" s="202"/>
      <c r="C52" s="210"/>
      <c r="D52" s="202"/>
      <c r="E52" s="202"/>
      <c r="F52" s="202"/>
      <c r="G52" s="202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09"/>
      <c r="BY52" s="209"/>
      <c r="BZ52" s="209"/>
      <c r="CA52" s="209"/>
      <c r="CB52" s="209"/>
      <c r="CC52" s="209"/>
      <c r="CD52" s="209"/>
      <c r="CE52" s="209"/>
      <c r="CF52" s="209"/>
      <c r="CG52" s="209"/>
      <c r="CH52" s="209"/>
      <c r="CI52" s="209"/>
      <c r="CJ52" s="209"/>
      <c r="CK52" s="209"/>
      <c r="CL52" s="209"/>
      <c r="CM52" s="209"/>
      <c r="CN52" s="209"/>
      <c r="CO52" s="209"/>
      <c r="CP52" s="209"/>
      <c r="CQ52" s="209"/>
      <c r="CR52" s="209"/>
      <c r="CS52" s="209"/>
      <c r="CT52" s="209"/>
      <c r="CU52" s="209"/>
      <c r="CV52" s="209"/>
      <c r="CW52" s="209"/>
      <c r="CX52" s="209"/>
      <c r="CY52" s="209"/>
      <c r="CZ52" s="209"/>
      <c r="DA52" s="209"/>
      <c r="DB52" s="209"/>
      <c r="DC52" s="209"/>
      <c r="DD52" s="209"/>
      <c r="DE52" s="209"/>
      <c r="DF52" s="209"/>
      <c r="DG52" s="209"/>
      <c r="DH52" s="209"/>
      <c r="DI52" s="209"/>
      <c r="DJ52" s="209"/>
      <c r="DK52" s="209"/>
      <c r="DL52" s="209"/>
      <c r="DM52" s="209"/>
      <c r="DN52" s="209"/>
      <c r="DO52" s="209"/>
      <c r="DP52" s="209"/>
      <c r="DQ52" s="209"/>
      <c r="DR52" s="209"/>
      <c r="DS52" s="209"/>
      <c r="DT52" s="209"/>
      <c r="DU52" s="209"/>
      <c r="DV52" s="209"/>
      <c r="DW52" s="209"/>
      <c r="DX52" s="209"/>
      <c r="DY52" s="209"/>
      <c r="DZ52" s="209"/>
      <c r="EA52" s="209"/>
      <c r="EB52" s="209"/>
      <c r="EC52" s="209"/>
      <c r="ED52" s="209"/>
      <c r="EE52" s="209"/>
      <c r="EF52" s="209"/>
      <c r="EG52" s="209"/>
      <c r="EH52" s="209"/>
      <c r="EI52" s="209"/>
      <c r="EJ52" s="209"/>
      <c r="EK52" s="209"/>
      <c r="EL52" s="209"/>
      <c r="EM52" s="209"/>
      <c r="EN52" s="209"/>
      <c r="EO52" s="209"/>
      <c r="EP52" s="209"/>
      <c r="EQ52" s="209"/>
      <c r="ER52" s="209"/>
      <c r="ES52" s="209"/>
      <c r="ET52" s="209"/>
      <c r="EU52" s="209"/>
      <c r="EV52" s="209"/>
      <c r="EW52" s="209"/>
      <c r="EX52" s="209"/>
      <c r="EY52" s="209"/>
      <c r="EZ52" s="209"/>
      <c r="FA52" s="209"/>
      <c r="FB52" s="209"/>
      <c r="FC52" s="209"/>
      <c r="FD52" s="209"/>
      <c r="FE52" s="209"/>
      <c r="FF52" s="209"/>
      <c r="FG52" s="209"/>
      <c r="FH52" s="209"/>
      <c r="FI52" s="209"/>
      <c r="FJ52" s="209"/>
      <c r="FK52" s="209"/>
      <c r="FL52" s="209"/>
      <c r="FM52" s="209"/>
      <c r="FN52" s="209"/>
      <c r="FO52" s="209"/>
      <c r="FP52" s="209"/>
      <c r="FQ52" s="209"/>
      <c r="FR52" s="209"/>
      <c r="FS52" s="209"/>
      <c r="FT52" s="209"/>
      <c r="FU52" s="209"/>
      <c r="FV52" s="209"/>
      <c r="FW52" s="209"/>
      <c r="FX52" s="209"/>
      <c r="FY52" s="209"/>
      <c r="FZ52" s="209"/>
      <c r="GA52" s="209"/>
      <c r="GB52" s="209"/>
      <c r="GC52" s="209"/>
      <c r="GD52" s="209"/>
      <c r="GE52" s="209"/>
      <c r="GF52" s="209"/>
      <c r="GG52" s="209"/>
      <c r="GH52" s="209"/>
      <c r="GI52" s="209"/>
      <c r="GJ52" s="209"/>
      <c r="GK52" s="209"/>
      <c r="GL52" s="209"/>
      <c r="GM52" s="209"/>
      <c r="GN52" s="209"/>
      <c r="GO52" s="209"/>
      <c r="GP52" s="209"/>
      <c r="GQ52" s="209"/>
      <c r="GR52" s="209"/>
      <c r="GS52" s="209"/>
      <c r="GT52" s="209"/>
      <c r="GU52" s="209"/>
      <c r="GV52" s="209"/>
      <c r="GW52" s="209"/>
      <c r="GX52" s="209"/>
      <c r="GY52" s="209"/>
      <c r="GZ52" s="209"/>
      <c r="HA52" s="209"/>
      <c r="HB52" s="209"/>
      <c r="HC52" s="209"/>
      <c r="HD52" s="209"/>
      <c r="HE52" s="209"/>
      <c r="HF52" s="209"/>
      <c r="HG52" s="209"/>
      <c r="HH52" s="209"/>
      <c r="HI52" s="209"/>
      <c r="HJ52" s="209"/>
      <c r="HK52" s="209"/>
      <c r="HL52" s="209"/>
      <c r="HM52" s="209"/>
      <c r="HN52" s="209"/>
      <c r="HO52" s="209"/>
    </row>
    <row r="53" spans="1:223" s="211" customFormat="1" x14ac:dyDescent="0.25">
      <c r="A53" s="209"/>
      <c r="B53" s="202"/>
      <c r="C53" s="210"/>
      <c r="D53" s="202"/>
      <c r="E53" s="202"/>
      <c r="F53" s="202"/>
      <c r="G53" s="202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  <c r="CA53" s="209"/>
      <c r="CB53" s="209"/>
      <c r="CC53" s="209"/>
      <c r="CD53" s="209"/>
      <c r="CE53" s="209"/>
      <c r="CF53" s="209"/>
      <c r="CG53" s="209"/>
      <c r="CH53" s="209"/>
      <c r="CI53" s="209"/>
      <c r="CJ53" s="209"/>
      <c r="CK53" s="209"/>
      <c r="CL53" s="209"/>
      <c r="CM53" s="209"/>
      <c r="CN53" s="209"/>
      <c r="CO53" s="209"/>
      <c r="CP53" s="209"/>
      <c r="CQ53" s="209"/>
      <c r="CR53" s="209"/>
      <c r="CS53" s="209"/>
      <c r="CT53" s="209"/>
      <c r="CU53" s="209"/>
      <c r="CV53" s="209"/>
      <c r="CW53" s="209"/>
      <c r="CX53" s="209"/>
      <c r="CY53" s="209"/>
      <c r="CZ53" s="209"/>
      <c r="DA53" s="209"/>
      <c r="DB53" s="209"/>
      <c r="DC53" s="209"/>
      <c r="DD53" s="209"/>
      <c r="DE53" s="209"/>
      <c r="DF53" s="209"/>
      <c r="DG53" s="209"/>
      <c r="DH53" s="209"/>
      <c r="DI53" s="209"/>
      <c r="DJ53" s="209"/>
      <c r="DK53" s="209"/>
      <c r="DL53" s="209"/>
      <c r="DM53" s="209"/>
      <c r="DN53" s="209"/>
      <c r="DO53" s="209"/>
      <c r="DP53" s="209"/>
      <c r="DQ53" s="209"/>
      <c r="DR53" s="209"/>
      <c r="DS53" s="209"/>
      <c r="DT53" s="209"/>
      <c r="DU53" s="209"/>
      <c r="DV53" s="209"/>
      <c r="DW53" s="209"/>
      <c r="DX53" s="209"/>
      <c r="DY53" s="209"/>
      <c r="DZ53" s="209"/>
      <c r="EA53" s="209"/>
      <c r="EB53" s="209"/>
      <c r="EC53" s="209"/>
      <c r="ED53" s="209"/>
      <c r="EE53" s="209"/>
      <c r="EF53" s="209"/>
      <c r="EG53" s="209"/>
      <c r="EH53" s="209"/>
      <c r="EI53" s="209"/>
      <c r="EJ53" s="209"/>
      <c r="EK53" s="209"/>
      <c r="EL53" s="209"/>
      <c r="EM53" s="209"/>
      <c r="EN53" s="209"/>
      <c r="EO53" s="209"/>
      <c r="EP53" s="209"/>
      <c r="EQ53" s="209"/>
      <c r="ER53" s="209"/>
      <c r="ES53" s="209"/>
      <c r="ET53" s="209"/>
      <c r="EU53" s="209"/>
      <c r="EV53" s="209"/>
      <c r="EW53" s="209"/>
      <c r="EX53" s="209"/>
      <c r="EY53" s="209"/>
      <c r="EZ53" s="209"/>
      <c r="FA53" s="209"/>
      <c r="FB53" s="209"/>
      <c r="FC53" s="209"/>
      <c r="FD53" s="209"/>
      <c r="FE53" s="209"/>
      <c r="FF53" s="209"/>
      <c r="FG53" s="209"/>
      <c r="FH53" s="209"/>
      <c r="FI53" s="209"/>
      <c r="FJ53" s="209"/>
      <c r="FK53" s="209"/>
      <c r="FL53" s="209"/>
      <c r="FM53" s="209"/>
      <c r="FN53" s="209"/>
      <c r="FO53" s="209"/>
      <c r="FP53" s="209"/>
      <c r="FQ53" s="209"/>
      <c r="FR53" s="209"/>
      <c r="FS53" s="209"/>
      <c r="FT53" s="209"/>
      <c r="FU53" s="209"/>
      <c r="FV53" s="209"/>
      <c r="FW53" s="209"/>
      <c r="FX53" s="209"/>
      <c r="FY53" s="209"/>
      <c r="FZ53" s="209"/>
      <c r="GA53" s="209"/>
      <c r="GB53" s="209"/>
      <c r="GC53" s="209"/>
      <c r="GD53" s="209"/>
      <c r="GE53" s="209"/>
      <c r="GF53" s="209"/>
      <c r="GG53" s="209"/>
      <c r="GH53" s="209"/>
      <c r="GI53" s="209"/>
      <c r="GJ53" s="209"/>
      <c r="GK53" s="209"/>
      <c r="GL53" s="209"/>
      <c r="GM53" s="209"/>
      <c r="GN53" s="209"/>
      <c r="GO53" s="209"/>
      <c r="GP53" s="209"/>
      <c r="GQ53" s="209"/>
      <c r="GR53" s="209"/>
      <c r="GS53" s="209"/>
      <c r="GT53" s="209"/>
      <c r="GU53" s="209"/>
      <c r="GV53" s="209"/>
      <c r="GW53" s="209"/>
      <c r="GX53" s="209"/>
      <c r="GY53" s="209"/>
      <c r="GZ53" s="209"/>
      <c r="HA53" s="209"/>
      <c r="HB53" s="209"/>
      <c r="HC53" s="209"/>
      <c r="HD53" s="209"/>
      <c r="HE53" s="209"/>
      <c r="HF53" s="209"/>
      <c r="HG53" s="209"/>
      <c r="HH53" s="209"/>
      <c r="HI53" s="209"/>
      <c r="HJ53" s="209"/>
      <c r="HK53" s="209"/>
      <c r="HL53" s="209"/>
      <c r="HM53" s="209"/>
      <c r="HN53" s="209"/>
      <c r="HO53" s="209"/>
    </row>
    <row r="54" spans="1:223" s="211" customFormat="1" x14ac:dyDescent="0.25">
      <c r="A54" s="209"/>
      <c r="B54" s="202"/>
      <c r="C54" s="210"/>
      <c r="D54" s="202"/>
      <c r="E54" s="202"/>
      <c r="F54" s="202"/>
      <c r="G54" s="202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09"/>
      <c r="BY54" s="209"/>
      <c r="BZ54" s="209"/>
      <c r="CA54" s="209"/>
      <c r="CB54" s="209"/>
      <c r="CC54" s="209"/>
      <c r="CD54" s="209"/>
      <c r="CE54" s="209"/>
      <c r="CF54" s="209"/>
      <c r="CG54" s="209"/>
      <c r="CH54" s="209"/>
      <c r="CI54" s="209"/>
      <c r="CJ54" s="209"/>
      <c r="CK54" s="209"/>
      <c r="CL54" s="209"/>
      <c r="CM54" s="209"/>
      <c r="CN54" s="209"/>
      <c r="CO54" s="209"/>
      <c r="CP54" s="209"/>
      <c r="CQ54" s="209"/>
      <c r="CR54" s="209"/>
      <c r="CS54" s="209"/>
      <c r="CT54" s="209"/>
      <c r="CU54" s="209"/>
      <c r="CV54" s="209"/>
      <c r="CW54" s="209"/>
      <c r="CX54" s="209"/>
      <c r="CY54" s="209"/>
      <c r="CZ54" s="209"/>
      <c r="DA54" s="209"/>
      <c r="DB54" s="209"/>
      <c r="DC54" s="209"/>
      <c r="DD54" s="209"/>
      <c r="DE54" s="209"/>
      <c r="DF54" s="209"/>
      <c r="DG54" s="209"/>
      <c r="DH54" s="209"/>
      <c r="DI54" s="209"/>
      <c r="DJ54" s="209"/>
      <c r="DK54" s="209"/>
      <c r="DL54" s="209"/>
      <c r="DM54" s="209"/>
      <c r="DN54" s="209"/>
      <c r="DO54" s="209"/>
      <c r="DP54" s="209"/>
      <c r="DQ54" s="209"/>
      <c r="DR54" s="209"/>
      <c r="DS54" s="209"/>
      <c r="DT54" s="209"/>
      <c r="DU54" s="209"/>
      <c r="DV54" s="209"/>
      <c r="DW54" s="209"/>
      <c r="DX54" s="209"/>
      <c r="DY54" s="209"/>
      <c r="DZ54" s="209"/>
      <c r="EA54" s="209"/>
      <c r="EB54" s="209"/>
      <c r="EC54" s="209"/>
      <c r="ED54" s="209"/>
      <c r="EE54" s="209"/>
      <c r="EF54" s="209"/>
      <c r="EG54" s="209"/>
      <c r="EH54" s="209"/>
      <c r="EI54" s="209"/>
      <c r="EJ54" s="209"/>
      <c r="EK54" s="209"/>
      <c r="EL54" s="209"/>
      <c r="EM54" s="209"/>
      <c r="EN54" s="209"/>
      <c r="EO54" s="209"/>
      <c r="EP54" s="209"/>
      <c r="EQ54" s="209"/>
      <c r="ER54" s="209"/>
      <c r="ES54" s="209"/>
      <c r="ET54" s="209"/>
      <c r="EU54" s="209"/>
      <c r="EV54" s="209"/>
      <c r="EW54" s="209"/>
      <c r="EX54" s="209"/>
      <c r="EY54" s="209"/>
      <c r="EZ54" s="209"/>
      <c r="FA54" s="209"/>
      <c r="FB54" s="209"/>
      <c r="FC54" s="209"/>
      <c r="FD54" s="209"/>
      <c r="FE54" s="209"/>
      <c r="FF54" s="209"/>
      <c r="FG54" s="209"/>
      <c r="FH54" s="209"/>
      <c r="FI54" s="209"/>
      <c r="FJ54" s="209"/>
      <c r="FK54" s="209"/>
      <c r="FL54" s="209"/>
      <c r="FM54" s="209"/>
      <c r="FN54" s="209"/>
      <c r="FO54" s="209"/>
      <c r="FP54" s="209"/>
      <c r="FQ54" s="209"/>
      <c r="FR54" s="209"/>
      <c r="FS54" s="209"/>
      <c r="FT54" s="209"/>
      <c r="FU54" s="209"/>
      <c r="FV54" s="209"/>
      <c r="FW54" s="209"/>
      <c r="FX54" s="209"/>
      <c r="FY54" s="209"/>
      <c r="FZ54" s="209"/>
      <c r="GA54" s="209"/>
      <c r="GB54" s="209"/>
      <c r="GC54" s="209"/>
      <c r="GD54" s="209"/>
      <c r="GE54" s="209"/>
      <c r="GF54" s="209"/>
      <c r="GG54" s="209"/>
      <c r="GH54" s="209"/>
      <c r="GI54" s="209"/>
      <c r="GJ54" s="209"/>
      <c r="GK54" s="209"/>
      <c r="GL54" s="209"/>
      <c r="GM54" s="209"/>
      <c r="GN54" s="209"/>
      <c r="GO54" s="209"/>
      <c r="GP54" s="209"/>
      <c r="GQ54" s="209"/>
      <c r="GR54" s="209"/>
      <c r="GS54" s="209"/>
      <c r="GT54" s="209"/>
      <c r="GU54" s="209"/>
      <c r="GV54" s="209"/>
      <c r="GW54" s="209"/>
      <c r="GX54" s="209"/>
      <c r="GY54" s="209"/>
      <c r="GZ54" s="209"/>
      <c r="HA54" s="209"/>
      <c r="HB54" s="209"/>
      <c r="HC54" s="209"/>
      <c r="HD54" s="209"/>
      <c r="HE54" s="209"/>
      <c r="HF54" s="209"/>
      <c r="HG54" s="209"/>
      <c r="HH54" s="209"/>
      <c r="HI54" s="209"/>
      <c r="HJ54" s="209"/>
      <c r="HK54" s="209"/>
      <c r="HL54" s="209"/>
      <c r="HM54" s="209"/>
      <c r="HN54" s="209"/>
      <c r="HO54" s="209"/>
    </row>
    <row r="55" spans="1:223" s="211" customFormat="1" x14ac:dyDescent="0.25">
      <c r="A55" s="209"/>
      <c r="B55" s="202"/>
      <c r="C55" s="210"/>
      <c r="D55" s="202"/>
      <c r="E55" s="202"/>
      <c r="F55" s="202"/>
      <c r="G55" s="202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09"/>
      <c r="CV55" s="209"/>
      <c r="CW55" s="209"/>
      <c r="CX55" s="209"/>
      <c r="CY55" s="209"/>
      <c r="CZ55" s="209"/>
      <c r="DA55" s="209"/>
      <c r="DB55" s="209"/>
      <c r="DC55" s="209"/>
      <c r="DD55" s="209"/>
      <c r="DE55" s="209"/>
      <c r="DF55" s="209"/>
      <c r="DG55" s="209"/>
      <c r="DH55" s="209"/>
      <c r="DI55" s="209"/>
      <c r="DJ55" s="209"/>
      <c r="DK55" s="209"/>
      <c r="DL55" s="209"/>
      <c r="DM55" s="209"/>
      <c r="DN55" s="209"/>
      <c r="DO55" s="209"/>
      <c r="DP55" s="209"/>
      <c r="DQ55" s="209"/>
      <c r="DR55" s="209"/>
      <c r="DS55" s="209"/>
      <c r="DT55" s="209"/>
      <c r="DU55" s="209"/>
      <c r="DV55" s="209"/>
      <c r="DW55" s="209"/>
      <c r="DX55" s="209"/>
      <c r="DY55" s="209"/>
      <c r="DZ55" s="209"/>
      <c r="EA55" s="209"/>
      <c r="EB55" s="209"/>
      <c r="EC55" s="209"/>
      <c r="ED55" s="209"/>
      <c r="EE55" s="209"/>
      <c r="EF55" s="209"/>
      <c r="EG55" s="209"/>
      <c r="EH55" s="209"/>
      <c r="EI55" s="209"/>
      <c r="EJ55" s="209"/>
      <c r="EK55" s="209"/>
      <c r="EL55" s="209"/>
      <c r="EM55" s="209"/>
      <c r="EN55" s="209"/>
      <c r="EO55" s="209"/>
      <c r="EP55" s="209"/>
      <c r="EQ55" s="209"/>
      <c r="ER55" s="209"/>
      <c r="ES55" s="209"/>
      <c r="ET55" s="209"/>
      <c r="EU55" s="209"/>
      <c r="EV55" s="209"/>
      <c r="EW55" s="209"/>
      <c r="EX55" s="209"/>
      <c r="EY55" s="209"/>
      <c r="EZ55" s="209"/>
      <c r="FA55" s="209"/>
      <c r="FB55" s="209"/>
      <c r="FC55" s="209"/>
      <c r="FD55" s="209"/>
      <c r="FE55" s="209"/>
      <c r="FF55" s="209"/>
      <c r="FG55" s="209"/>
      <c r="FH55" s="209"/>
      <c r="FI55" s="209"/>
      <c r="FJ55" s="209"/>
      <c r="FK55" s="209"/>
      <c r="FL55" s="209"/>
      <c r="FM55" s="209"/>
      <c r="FN55" s="209"/>
      <c r="FO55" s="209"/>
      <c r="FP55" s="209"/>
      <c r="FQ55" s="209"/>
      <c r="FR55" s="209"/>
      <c r="FS55" s="209"/>
      <c r="FT55" s="209"/>
      <c r="FU55" s="209"/>
      <c r="FV55" s="209"/>
      <c r="FW55" s="209"/>
      <c r="FX55" s="209"/>
      <c r="FY55" s="209"/>
      <c r="FZ55" s="209"/>
      <c r="GA55" s="209"/>
      <c r="GB55" s="209"/>
      <c r="GC55" s="209"/>
      <c r="GD55" s="209"/>
      <c r="GE55" s="209"/>
      <c r="GF55" s="209"/>
      <c r="GG55" s="209"/>
      <c r="GH55" s="209"/>
      <c r="GI55" s="209"/>
      <c r="GJ55" s="209"/>
      <c r="GK55" s="209"/>
      <c r="GL55" s="209"/>
      <c r="GM55" s="209"/>
      <c r="GN55" s="209"/>
      <c r="GO55" s="209"/>
      <c r="GP55" s="209"/>
      <c r="GQ55" s="209"/>
      <c r="GR55" s="209"/>
      <c r="GS55" s="209"/>
      <c r="GT55" s="209"/>
      <c r="GU55" s="209"/>
      <c r="GV55" s="209"/>
      <c r="GW55" s="209"/>
      <c r="GX55" s="209"/>
      <c r="GY55" s="209"/>
      <c r="GZ55" s="209"/>
      <c r="HA55" s="209"/>
      <c r="HB55" s="209"/>
      <c r="HC55" s="209"/>
      <c r="HD55" s="209"/>
      <c r="HE55" s="209"/>
      <c r="HF55" s="209"/>
      <c r="HG55" s="209"/>
      <c r="HH55" s="209"/>
      <c r="HI55" s="209"/>
      <c r="HJ55" s="209"/>
      <c r="HK55" s="209"/>
      <c r="HL55" s="209"/>
      <c r="HM55" s="209"/>
      <c r="HN55" s="209"/>
      <c r="HO55" s="209"/>
    </row>
    <row r="56" spans="1:223" s="211" customFormat="1" x14ac:dyDescent="0.25">
      <c r="A56" s="209"/>
      <c r="B56" s="202"/>
      <c r="C56" s="210"/>
      <c r="D56" s="202"/>
      <c r="E56" s="202"/>
      <c r="F56" s="202"/>
      <c r="G56" s="202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09"/>
      <c r="BY56" s="209"/>
      <c r="BZ56" s="209"/>
      <c r="CA56" s="209"/>
      <c r="CB56" s="209"/>
      <c r="CC56" s="209"/>
      <c r="CD56" s="209"/>
      <c r="CE56" s="209"/>
      <c r="CF56" s="209"/>
      <c r="CG56" s="209"/>
      <c r="CH56" s="209"/>
      <c r="CI56" s="209"/>
      <c r="CJ56" s="209"/>
      <c r="CK56" s="209"/>
      <c r="CL56" s="209"/>
      <c r="CM56" s="209"/>
      <c r="CN56" s="209"/>
      <c r="CO56" s="209"/>
      <c r="CP56" s="209"/>
      <c r="CQ56" s="209"/>
      <c r="CR56" s="209"/>
      <c r="CS56" s="209"/>
      <c r="CT56" s="209"/>
      <c r="CU56" s="209"/>
      <c r="CV56" s="209"/>
      <c r="CW56" s="209"/>
      <c r="CX56" s="209"/>
      <c r="CY56" s="209"/>
      <c r="CZ56" s="209"/>
      <c r="DA56" s="209"/>
      <c r="DB56" s="209"/>
      <c r="DC56" s="209"/>
      <c r="DD56" s="209"/>
      <c r="DE56" s="209"/>
      <c r="DF56" s="209"/>
      <c r="DG56" s="209"/>
      <c r="DH56" s="209"/>
      <c r="DI56" s="209"/>
      <c r="DJ56" s="209"/>
      <c r="DK56" s="209"/>
      <c r="DL56" s="209"/>
      <c r="DM56" s="209"/>
      <c r="DN56" s="209"/>
      <c r="DO56" s="209"/>
      <c r="DP56" s="209"/>
      <c r="DQ56" s="209"/>
      <c r="DR56" s="209"/>
      <c r="DS56" s="209"/>
      <c r="DT56" s="209"/>
      <c r="DU56" s="209"/>
      <c r="DV56" s="209"/>
      <c r="DW56" s="209"/>
      <c r="DX56" s="209"/>
      <c r="DY56" s="209"/>
      <c r="DZ56" s="209"/>
      <c r="EA56" s="209"/>
      <c r="EB56" s="209"/>
      <c r="EC56" s="209"/>
      <c r="ED56" s="209"/>
      <c r="EE56" s="209"/>
      <c r="EF56" s="209"/>
      <c r="EG56" s="209"/>
      <c r="EH56" s="209"/>
      <c r="EI56" s="209"/>
      <c r="EJ56" s="209"/>
      <c r="EK56" s="209"/>
      <c r="EL56" s="209"/>
      <c r="EM56" s="209"/>
      <c r="EN56" s="209"/>
      <c r="EO56" s="209"/>
      <c r="EP56" s="209"/>
      <c r="EQ56" s="209"/>
      <c r="ER56" s="209"/>
      <c r="ES56" s="209"/>
      <c r="ET56" s="209"/>
      <c r="EU56" s="209"/>
      <c r="EV56" s="209"/>
      <c r="EW56" s="209"/>
      <c r="EX56" s="209"/>
      <c r="EY56" s="209"/>
      <c r="EZ56" s="209"/>
      <c r="FA56" s="209"/>
      <c r="FB56" s="209"/>
      <c r="FC56" s="209"/>
      <c r="FD56" s="209"/>
      <c r="FE56" s="209"/>
      <c r="FF56" s="209"/>
      <c r="FG56" s="209"/>
      <c r="FH56" s="209"/>
      <c r="FI56" s="209"/>
      <c r="FJ56" s="209"/>
      <c r="FK56" s="209"/>
      <c r="FL56" s="209"/>
      <c r="FM56" s="209"/>
      <c r="FN56" s="209"/>
      <c r="FO56" s="209"/>
      <c r="FP56" s="209"/>
      <c r="FQ56" s="209"/>
      <c r="FR56" s="209"/>
      <c r="FS56" s="209"/>
      <c r="FT56" s="209"/>
      <c r="FU56" s="209"/>
      <c r="FV56" s="209"/>
      <c r="FW56" s="209"/>
      <c r="FX56" s="209"/>
      <c r="FY56" s="209"/>
      <c r="FZ56" s="209"/>
      <c r="GA56" s="209"/>
      <c r="GB56" s="209"/>
      <c r="GC56" s="209"/>
      <c r="GD56" s="209"/>
      <c r="GE56" s="209"/>
      <c r="GF56" s="209"/>
      <c r="GG56" s="209"/>
      <c r="GH56" s="209"/>
      <c r="GI56" s="209"/>
      <c r="GJ56" s="209"/>
      <c r="GK56" s="209"/>
      <c r="GL56" s="209"/>
      <c r="GM56" s="209"/>
      <c r="GN56" s="209"/>
      <c r="GO56" s="209"/>
      <c r="GP56" s="209"/>
      <c r="GQ56" s="209"/>
      <c r="GR56" s="209"/>
      <c r="GS56" s="209"/>
      <c r="GT56" s="209"/>
      <c r="GU56" s="209"/>
      <c r="GV56" s="209"/>
      <c r="GW56" s="209"/>
      <c r="GX56" s="209"/>
      <c r="GY56" s="209"/>
      <c r="GZ56" s="209"/>
      <c r="HA56" s="209"/>
      <c r="HB56" s="209"/>
      <c r="HC56" s="209"/>
      <c r="HD56" s="209"/>
      <c r="HE56" s="209"/>
      <c r="HF56" s="209"/>
      <c r="HG56" s="209"/>
      <c r="HH56" s="209"/>
      <c r="HI56" s="209"/>
      <c r="HJ56" s="209"/>
      <c r="HK56" s="209"/>
      <c r="HL56" s="209"/>
      <c r="HM56" s="209"/>
      <c r="HN56" s="209"/>
      <c r="HO56" s="209"/>
    </row>
    <row r="57" spans="1:223" s="211" customFormat="1" x14ac:dyDescent="0.25">
      <c r="A57" s="209"/>
      <c r="B57" s="202"/>
      <c r="C57" s="210"/>
      <c r="D57" s="202"/>
      <c r="E57" s="202"/>
      <c r="F57" s="202"/>
      <c r="G57" s="202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  <c r="BY57" s="209"/>
      <c r="BZ57" s="209"/>
      <c r="CA57" s="209"/>
      <c r="CB57" s="209"/>
      <c r="CC57" s="209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09"/>
      <c r="CZ57" s="209"/>
      <c r="DA57" s="209"/>
      <c r="DB57" s="209"/>
      <c r="DC57" s="209"/>
      <c r="DD57" s="209"/>
      <c r="DE57" s="209"/>
      <c r="DF57" s="209"/>
      <c r="DG57" s="209"/>
      <c r="DH57" s="209"/>
      <c r="DI57" s="209"/>
      <c r="DJ57" s="209"/>
      <c r="DK57" s="209"/>
      <c r="DL57" s="209"/>
      <c r="DM57" s="209"/>
      <c r="DN57" s="209"/>
      <c r="DO57" s="209"/>
      <c r="DP57" s="209"/>
      <c r="DQ57" s="209"/>
      <c r="DR57" s="209"/>
      <c r="DS57" s="209"/>
      <c r="DT57" s="209"/>
      <c r="DU57" s="209"/>
      <c r="DV57" s="209"/>
      <c r="DW57" s="209"/>
      <c r="DX57" s="209"/>
      <c r="DY57" s="209"/>
      <c r="DZ57" s="209"/>
      <c r="EA57" s="209"/>
      <c r="EB57" s="209"/>
      <c r="EC57" s="209"/>
      <c r="ED57" s="209"/>
      <c r="EE57" s="209"/>
      <c r="EF57" s="209"/>
      <c r="EG57" s="209"/>
      <c r="EH57" s="209"/>
      <c r="EI57" s="209"/>
      <c r="EJ57" s="209"/>
      <c r="EK57" s="209"/>
      <c r="EL57" s="209"/>
      <c r="EM57" s="209"/>
      <c r="EN57" s="209"/>
      <c r="EO57" s="209"/>
      <c r="EP57" s="209"/>
      <c r="EQ57" s="209"/>
      <c r="ER57" s="209"/>
      <c r="ES57" s="209"/>
      <c r="ET57" s="209"/>
      <c r="EU57" s="209"/>
      <c r="EV57" s="209"/>
      <c r="EW57" s="209"/>
      <c r="EX57" s="209"/>
      <c r="EY57" s="209"/>
      <c r="EZ57" s="209"/>
      <c r="FA57" s="209"/>
      <c r="FB57" s="209"/>
      <c r="FC57" s="209"/>
      <c r="FD57" s="209"/>
      <c r="FE57" s="209"/>
      <c r="FF57" s="209"/>
      <c r="FG57" s="209"/>
      <c r="FH57" s="209"/>
      <c r="FI57" s="209"/>
      <c r="FJ57" s="209"/>
      <c r="FK57" s="209"/>
      <c r="FL57" s="209"/>
      <c r="FM57" s="209"/>
      <c r="FN57" s="209"/>
      <c r="FO57" s="209"/>
      <c r="FP57" s="209"/>
      <c r="FQ57" s="209"/>
      <c r="FR57" s="209"/>
      <c r="FS57" s="209"/>
      <c r="FT57" s="209"/>
      <c r="FU57" s="209"/>
      <c r="FV57" s="209"/>
      <c r="FW57" s="209"/>
      <c r="FX57" s="209"/>
      <c r="FY57" s="209"/>
      <c r="FZ57" s="209"/>
      <c r="GA57" s="209"/>
      <c r="GB57" s="209"/>
      <c r="GC57" s="209"/>
      <c r="GD57" s="209"/>
      <c r="GE57" s="209"/>
      <c r="GF57" s="209"/>
      <c r="GG57" s="209"/>
      <c r="GH57" s="209"/>
      <c r="GI57" s="209"/>
      <c r="GJ57" s="209"/>
      <c r="GK57" s="209"/>
      <c r="GL57" s="209"/>
      <c r="GM57" s="209"/>
      <c r="GN57" s="209"/>
      <c r="GO57" s="209"/>
      <c r="GP57" s="209"/>
      <c r="GQ57" s="209"/>
      <c r="GR57" s="209"/>
      <c r="GS57" s="209"/>
      <c r="GT57" s="209"/>
      <c r="GU57" s="209"/>
      <c r="GV57" s="209"/>
      <c r="GW57" s="209"/>
      <c r="GX57" s="209"/>
      <c r="GY57" s="209"/>
      <c r="GZ57" s="209"/>
      <c r="HA57" s="209"/>
      <c r="HB57" s="209"/>
      <c r="HC57" s="209"/>
      <c r="HD57" s="209"/>
      <c r="HE57" s="209"/>
      <c r="HF57" s="209"/>
      <c r="HG57" s="209"/>
      <c r="HH57" s="209"/>
      <c r="HI57" s="209"/>
      <c r="HJ57" s="209"/>
      <c r="HK57" s="209"/>
      <c r="HL57" s="209"/>
      <c r="HM57" s="209"/>
      <c r="HN57" s="209"/>
      <c r="HO57" s="209"/>
    </row>
    <row r="58" spans="1:223" s="211" customFormat="1" x14ac:dyDescent="0.25">
      <c r="A58" s="209"/>
      <c r="B58" s="202"/>
      <c r="C58" s="210"/>
      <c r="D58" s="202"/>
      <c r="E58" s="202"/>
      <c r="F58" s="202"/>
      <c r="G58" s="202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09"/>
      <c r="BY58" s="209"/>
      <c r="BZ58" s="209"/>
      <c r="CA58" s="209"/>
      <c r="CB58" s="209"/>
      <c r="CC58" s="209"/>
      <c r="CD58" s="209"/>
      <c r="CE58" s="209"/>
      <c r="CF58" s="209"/>
      <c r="CG58" s="209"/>
      <c r="CH58" s="209"/>
      <c r="CI58" s="209"/>
      <c r="CJ58" s="209"/>
      <c r="CK58" s="209"/>
      <c r="CL58" s="209"/>
      <c r="CM58" s="209"/>
      <c r="CN58" s="209"/>
      <c r="CO58" s="209"/>
      <c r="CP58" s="209"/>
      <c r="CQ58" s="209"/>
      <c r="CR58" s="209"/>
      <c r="CS58" s="209"/>
      <c r="CT58" s="209"/>
      <c r="CU58" s="209"/>
      <c r="CV58" s="209"/>
      <c r="CW58" s="209"/>
      <c r="CX58" s="209"/>
      <c r="CY58" s="209"/>
      <c r="CZ58" s="209"/>
      <c r="DA58" s="209"/>
      <c r="DB58" s="209"/>
      <c r="DC58" s="209"/>
      <c r="DD58" s="209"/>
      <c r="DE58" s="209"/>
      <c r="DF58" s="209"/>
      <c r="DG58" s="209"/>
      <c r="DH58" s="209"/>
      <c r="DI58" s="209"/>
      <c r="DJ58" s="209"/>
      <c r="DK58" s="209"/>
      <c r="DL58" s="209"/>
      <c r="DM58" s="209"/>
      <c r="DN58" s="209"/>
      <c r="DO58" s="209"/>
      <c r="DP58" s="209"/>
      <c r="DQ58" s="209"/>
      <c r="DR58" s="209"/>
      <c r="DS58" s="209"/>
      <c r="DT58" s="209"/>
      <c r="DU58" s="209"/>
      <c r="DV58" s="209"/>
      <c r="DW58" s="209"/>
      <c r="DX58" s="209"/>
      <c r="DY58" s="209"/>
      <c r="DZ58" s="209"/>
      <c r="EA58" s="209"/>
      <c r="EB58" s="209"/>
      <c r="EC58" s="209"/>
      <c r="ED58" s="209"/>
      <c r="EE58" s="209"/>
      <c r="EF58" s="209"/>
      <c r="EG58" s="209"/>
      <c r="EH58" s="209"/>
      <c r="EI58" s="209"/>
      <c r="EJ58" s="209"/>
      <c r="EK58" s="209"/>
      <c r="EL58" s="209"/>
      <c r="EM58" s="209"/>
      <c r="EN58" s="209"/>
      <c r="EO58" s="209"/>
      <c r="EP58" s="209"/>
      <c r="EQ58" s="209"/>
      <c r="ER58" s="209"/>
      <c r="ES58" s="209"/>
      <c r="ET58" s="209"/>
      <c r="EU58" s="209"/>
      <c r="EV58" s="209"/>
      <c r="EW58" s="209"/>
      <c r="EX58" s="209"/>
      <c r="EY58" s="209"/>
      <c r="EZ58" s="209"/>
      <c r="FA58" s="209"/>
      <c r="FB58" s="209"/>
      <c r="FC58" s="209"/>
      <c r="FD58" s="209"/>
      <c r="FE58" s="209"/>
      <c r="FF58" s="209"/>
      <c r="FG58" s="209"/>
      <c r="FH58" s="209"/>
      <c r="FI58" s="209"/>
      <c r="FJ58" s="209"/>
      <c r="FK58" s="209"/>
      <c r="FL58" s="209"/>
      <c r="FM58" s="209"/>
      <c r="FN58" s="209"/>
      <c r="FO58" s="209"/>
      <c r="FP58" s="209"/>
      <c r="FQ58" s="209"/>
      <c r="FR58" s="209"/>
      <c r="FS58" s="209"/>
      <c r="FT58" s="209"/>
      <c r="FU58" s="209"/>
      <c r="FV58" s="209"/>
      <c r="FW58" s="209"/>
      <c r="FX58" s="209"/>
      <c r="FY58" s="209"/>
      <c r="FZ58" s="209"/>
      <c r="GA58" s="209"/>
      <c r="GB58" s="209"/>
      <c r="GC58" s="209"/>
      <c r="GD58" s="209"/>
      <c r="GE58" s="209"/>
      <c r="GF58" s="209"/>
      <c r="GG58" s="209"/>
      <c r="GH58" s="209"/>
      <c r="GI58" s="209"/>
      <c r="GJ58" s="209"/>
      <c r="GK58" s="209"/>
      <c r="GL58" s="209"/>
      <c r="GM58" s="209"/>
      <c r="GN58" s="209"/>
      <c r="GO58" s="209"/>
      <c r="GP58" s="209"/>
      <c r="GQ58" s="209"/>
      <c r="GR58" s="209"/>
      <c r="GS58" s="209"/>
      <c r="GT58" s="209"/>
      <c r="GU58" s="209"/>
      <c r="GV58" s="209"/>
      <c r="GW58" s="209"/>
      <c r="GX58" s="209"/>
      <c r="GY58" s="209"/>
      <c r="GZ58" s="209"/>
      <c r="HA58" s="209"/>
      <c r="HB58" s="209"/>
      <c r="HC58" s="209"/>
      <c r="HD58" s="209"/>
      <c r="HE58" s="209"/>
      <c r="HF58" s="209"/>
      <c r="HG58" s="209"/>
      <c r="HH58" s="209"/>
      <c r="HI58" s="209"/>
      <c r="HJ58" s="209"/>
      <c r="HK58" s="209"/>
      <c r="HL58" s="209"/>
      <c r="HM58" s="209"/>
      <c r="HN58" s="209"/>
      <c r="HO58" s="209"/>
    </row>
    <row r="59" spans="1:223" s="211" customFormat="1" x14ac:dyDescent="0.25">
      <c r="A59" s="209"/>
      <c r="B59" s="202"/>
      <c r="C59" s="210"/>
      <c r="D59" s="202"/>
      <c r="E59" s="202"/>
      <c r="F59" s="202"/>
      <c r="G59" s="202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09"/>
      <c r="BY59" s="209"/>
      <c r="BZ59" s="209"/>
      <c r="CA59" s="209"/>
      <c r="CB59" s="209"/>
      <c r="CC59" s="209"/>
      <c r="CD59" s="209"/>
      <c r="CE59" s="209"/>
      <c r="CF59" s="209"/>
      <c r="CG59" s="209"/>
      <c r="CH59" s="209"/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09"/>
      <c r="DC59" s="209"/>
      <c r="DD59" s="209"/>
      <c r="DE59" s="209"/>
      <c r="DF59" s="209"/>
      <c r="DG59" s="209"/>
      <c r="DH59" s="209"/>
      <c r="DI59" s="209"/>
      <c r="DJ59" s="209"/>
      <c r="DK59" s="209"/>
      <c r="DL59" s="209"/>
      <c r="DM59" s="209"/>
      <c r="DN59" s="209"/>
      <c r="DO59" s="209"/>
      <c r="DP59" s="209"/>
      <c r="DQ59" s="209"/>
      <c r="DR59" s="209"/>
      <c r="DS59" s="209"/>
      <c r="DT59" s="209"/>
      <c r="DU59" s="209"/>
      <c r="DV59" s="209"/>
      <c r="DW59" s="209"/>
      <c r="DX59" s="209"/>
      <c r="DY59" s="209"/>
      <c r="DZ59" s="209"/>
      <c r="EA59" s="209"/>
      <c r="EB59" s="209"/>
      <c r="EC59" s="209"/>
      <c r="ED59" s="209"/>
      <c r="EE59" s="209"/>
      <c r="EF59" s="209"/>
      <c r="EG59" s="209"/>
      <c r="EH59" s="209"/>
      <c r="EI59" s="209"/>
      <c r="EJ59" s="209"/>
      <c r="EK59" s="209"/>
      <c r="EL59" s="209"/>
      <c r="EM59" s="209"/>
      <c r="EN59" s="209"/>
      <c r="EO59" s="209"/>
      <c r="EP59" s="209"/>
      <c r="EQ59" s="209"/>
      <c r="ER59" s="209"/>
      <c r="ES59" s="209"/>
      <c r="ET59" s="209"/>
      <c r="EU59" s="209"/>
      <c r="EV59" s="209"/>
      <c r="EW59" s="209"/>
      <c r="EX59" s="209"/>
      <c r="EY59" s="209"/>
      <c r="EZ59" s="209"/>
      <c r="FA59" s="209"/>
      <c r="FB59" s="209"/>
      <c r="FC59" s="209"/>
      <c r="FD59" s="209"/>
      <c r="FE59" s="209"/>
      <c r="FF59" s="209"/>
      <c r="FG59" s="209"/>
      <c r="FH59" s="209"/>
      <c r="FI59" s="209"/>
      <c r="FJ59" s="209"/>
      <c r="FK59" s="209"/>
      <c r="FL59" s="209"/>
      <c r="FM59" s="209"/>
      <c r="FN59" s="209"/>
      <c r="FO59" s="209"/>
      <c r="FP59" s="209"/>
      <c r="FQ59" s="209"/>
      <c r="FR59" s="209"/>
      <c r="FS59" s="209"/>
      <c r="FT59" s="209"/>
      <c r="FU59" s="209"/>
      <c r="FV59" s="209"/>
      <c r="FW59" s="209"/>
      <c r="FX59" s="209"/>
      <c r="FY59" s="209"/>
      <c r="FZ59" s="209"/>
      <c r="GA59" s="209"/>
      <c r="GB59" s="209"/>
      <c r="GC59" s="209"/>
      <c r="GD59" s="209"/>
      <c r="GE59" s="209"/>
      <c r="GF59" s="209"/>
      <c r="GG59" s="209"/>
      <c r="GH59" s="209"/>
      <c r="GI59" s="209"/>
      <c r="GJ59" s="209"/>
      <c r="GK59" s="209"/>
      <c r="GL59" s="209"/>
      <c r="GM59" s="209"/>
      <c r="GN59" s="209"/>
      <c r="GO59" s="209"/>
      <c r="GP59" s="209"/>
      <c r="GQ59" s="209"/>
      <c r="GR59" s="209"/>
      <c r="GS59" s="209"/>
      <c r="GT59" s="209"/>
      <c r="GU59" s="209"/>
      <c r="GV59" s="209"/>
      <c r="GW59" s="209"/>
      <c r="GX59" s="209"/>
      <c r="GY59" s="209"/>
      <c r="GZ59" s="209"/>
      <c r="HA59" s="209"/>
      <c r="HB59" s="209"/>
      <c r="HC59" s="209"/>
      <c r="HD59" s="209"/>
      <c r="HE59" s="209"/>
      <c r="HF59" s="209"/>
      <c r="HG59" s="209"/>
      <c r="HH59" s="209"/>
      <c r="HI59" s="209"/>
      <c r="HJ59" s="209"/>
      <c r="HK59" s="209"/>
      <c r="HL59" s="209"/>
      <c r="HM59" s="209"/>
      <c r="HN59" s="209"/>
      <c r="HO59" s="209"/>
    </row>
    <row r="60" spans="1:223" s="211" customFormat="1" x14ac:dyDescent="0.25">
      <c r="A60" s="209"/>
      <c r="B60" s="202"/>
      <c r="C60" s="210"/>
      <c r="D60" s="202"/>
      <c r="E60" s="202"/>
      <c r="F60" s="202"/>
      <c r="G60" s="202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09"/>
      <c r="BY60" s="209"/>
      <c r="BZ60" s="209"/>
      <c r="CA60" s="209"/>
      <c r="CB60" s="209"/>
      <c r="CC60" s="209"/>
      <c r="CD60" s="209"/>
      <c r="CE60" s="209"/>
      <c r="CF60" s="209"/>
      <c r="CG60" s="209"/>
      <c r="CH60" s="209"/>
      <c r="CI60" s="209"/>
      <c r="CJ60" s="209"/>
      <c r="CK60" s="209"/>
      <c r="CL60" s="209"/>
      <c r="CM60" s="209"/>
      <c r="CN60" s="209"/>
      <c r="CO60" s="209"/>
      <c r="CP60" s="209"/>
      <c r="CQ60" s="209"/>
      <c r="CR60" s="209"/>
      <c r="CS60" s="209"/>
      <c r="CT60" s="209"/>
      <c r="CU60" s="209"/>
      <c r="CV60" s="209"/>
      <c r="CW60" s="209"/>
      <c r="CX60" s="209"/>
      <c r="CY60" s="209"/>
      <c r="CZ60" s="209"/>
      <c r="DA60" s="209"/>
      <c r="DB60" s="209"/>
      <c r="DC60" s="209"/>
      <c r="DD60" s="209"/>
      <c r="DE60" s="209"/>
      <c r="DF60" s="209"/>
      <c r="DG60" s="209"/>
      <c r="DH60" s="209"/>
      <c r="DI60" s="209"/>
      <c r="DJ60" s="209"/>
      <c r="DK60" s="209"/>
      <c r="DL60" s="209"/>
      <c r="DM60" s="209"/>
      <c r="DN60" s="209"/>
      <c r="DO60" s="209"/>
      <c r="DP60" s="209"/>
      <c r="DQ60" s="209"/>
      <c r="DR60" s="209"/>
      <c r="DS60" s="209"/>
      <c r="DT60" s="209"/>
      <c r="DU60" s="209"/>
      <c r="DV60" s="209"/>
      <c r="DW60" s="209"/>
      <c r="DX60" s="209"/>
      <c r="DY60" s="209"/>
      <c r="DZ60" s="209"/>
      <c r="EA60" s="209"/>
      <c r="EB60" s="209"/>
      <c r="EC60" s="209"/>
      <c r="ED60" s="209"/>
      <c r="EE60" s="209"/>
      <c r="EF60" s="209"/>
      <c r="EG60" s="209"/>
      <c r="EH60" s="209"/>
      <c r="EI60" s="209"/>
      <c r="EJ60" s="209"/>
      <c r="EK60" s="209"/>
      <c r="EL60" s="209"/>
      <c r="EM60" s="209"/>
      <c r="EN60" s="209"/>
      <c r="EO60" s="209"/>
      <c r="EP60" s="209"/>
      <c r="EQ60" s="209"/>
      <c r="ER60" s="209"/>
      <c r="ES60" s="209"/>
      <c r="ET60" s="209"/>
      <c r="EU60" s="209"/>
      <c r="EV60" s="209"/>
      <c r="EW60" s="209"/>
      <c r="EX60" s="209"/>
      <c r="EY60" s="209"/>
      <c r="EZ60" s="209"/>
      <c r="FA60" s="209"/>
      <c r="FB60" s="209"/>
      <c r="FC60" s="209"/>
      <c r="FD60" s="209"/>
      <c r="FE60" s="209"/>
      <c r="FF60" s="209"/>
      <c r="FG60" s="209"/>
      <c r="FH60" s="209"/>
      <c r="FI60" s="209"/>
      <c r="FJ60" s="209"/>
      <c r="FK60" s="209"/>
      <c r="FL60" s="209"/>
      <c r="FM60" s="209"/>
      <c r="FN60" s="209"/>
      <c r="FO60" s="209"/>
      <c r="FP60" s="209"/>
      <c r="FQ60" s="209"/>
      <c r="FR60" s="209"/>
      <c r="FS60" s="209"/>
      <c r="FT60" s="209"/>
      <c r="FU60" s="209"/>
      <c r="FV60" s="209"/>
      <c r="FW60" s="209"/>
      <c r="FX60" s="209"/>
      <c r="FY60" s="209"/>
      <c r="FZ60" s="209"/>
      <c r="GA60" s="209"/>
      <c r="GB60" s="209"/>
      <c r="GC60" s="209"/>
      <c r="GD60" s="209"/>
      <c r="GE60" s="209"/>
      <c r="GF60" s="209"/>
      <c r="GG60" s="209"/>
      <c r="GH60" s="209"/>
      <c r="GI60" s="209"/>
      <c r="GJ60" s="209"/>
      <c r="GK60" s="209"/>
      <c r="GL60" s="209"/>
      <c r="GM60" s="209"/>
      <c r="GN60" s="209"/>
      <c r="GO60" s="209"/>
      <c r="GP60" s="209"/>
      <c r="GQ60" s="209"/>
      <c r="GR60" s="209"/>
      <c r="GS60" s="209"/>
      <c r="GT60" s="209"/>
      <c r="GU60" s="209"/>
      <c r="GV60" s="209"/>
      <c r="GW60" s="209"/>
      <c r="GX60" s="209"/>
      <c r="GY60" s="209"/>
      <c r="GZ60" s="209"/>
      <c r="HA60" s="209"/>
      <c r="HB60" s="209"/>
      <c r="HC60" s="209"/>
      <c r="HD60" s="209"/>
      <c r="HE60" s="209"/>
      <c r="HF60" s="209"/>
      <c r="HG60" s="209"/>
      <c r="HH60" s="209"/>
      <c r="HI60" s="209"/>
      <c r="HJ60" s="209"/>
      <c r="HK60" s="209"/>
      <c r="HL60" s="209"/>
      <c r="HM60" s="209"/>
      <c r="HN60" s="209"/>
      <c r="HO60" s="209"/>
    </row>
    <row r="61" spans="1:223" s="211" customFormat="1" x14ac:dyDescent="0.25">
      <c r="A61" s="209"/>
      <c r="B61" s="202"/>
      <c r="C61" s="210"/>
      <c r="D61" s="202"/>
      <c r="E61" s="202"/>
      <c r="F61" s="202"/>
      <c r="G61" s="202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  <c r="BS61" s="209"/>
      <c r="BT61" s="209"/>
      <c r="BU61" s="209"/>
      <c r="BV61" s="209"/>
      <c r="BW61" s="209"/>
      <c r="BX61" s="209"/>
      <c r="BY61" s="209"/>
      <c r="BZ61" s="209"/>
      <c r="CA61" s="209"/>
      <c r="CB61" s="209"/>
      <c r="CC61" s="209"/>
      <c r="CD61" s="209"/>
      <c r="CE61" s="209"/>
      <c r="CF61" s="209"/>
      <c r="CG61" s="209"/>
      <c r="CH61" s="209"/>
      <c r="CI61" s="209"/>
      <c r="CJ61" s="209"/>
      <c r="CK61" s="209"/>
      <c r="CL61" s="209"/>
      <c r="CM61" s="209"/>
      <c r="CN61" s="209"/>
      <c r="CO61" s="209"/>
      <c r="CP61" s="209"/>
      <c r="CQ61" s="209"/>
      <c r="CR61" s="209"/>
      <c r="CS61" s="209"/>
      <c r="CT61" s="209"/>
      <c r="CU61" s="209"/>
      <c r="CV61" s="209"/>
      <c r="CW61" s="209"/>
      <c r="CX61" s="209"/>
      <c r="CY61" s="209"/>
      <c r="CZ61" s="209"/>
      <c r="DA61" s="209"/>
      <c r="DB61" s="209"/>
      <c r="DC61" s="209"/>
      <c r="DD61" s="209"/>
      <c r="DE61" s="209"/>
      <c r="DF61" s="209"/>
      <c r="DG61" s="209"/>
      <c r="DH61" s="209"/>
      <c r="DI61" s="209"/>
      <c r="DJ61" s="209"/>
      <c r="DK61" s="209"/>
      <c r="DL61" s="209"/>
      <c r="DM61" s="209"/>
      <c r="DN61" s="209"/>
      <c r="DO61" s="209"/>
      <c r="DP61" s="209"/>
      <c r="DQ61" s="209"/>
      <c r="DR61" s="209"/>
      <c r="DS61" s="209"/>
      <c r="DT61" s="209"/>
      <c r="DU61" s="209"/>
      <c r="DV61" s="209"/>
      <c r="DW61" s="209"/>
      <c r="DX61" s="209"/>
      <c r="DY61" s="209"/>
      <c r="DZ61" s="209"/>
      <c r="EA61" s="209"/>
      <c r="EB61" s="209"/>
      <c r="EC61" s="209"/>
      <c r="ED61" s="209"/>
      <c r="EE61" s="209"/>
      <c r="EF61" s="209"/>
      <c r="EG61" s="209"/>
      <c r="EH61" s="209"/>
      <c r="EI61" s="209"/>
      <c r="EJ61" s="209"/>
      <c r="EK61" s="209"/>
      <c r="EL61" s="209"/>
      <c r="EM61" s="209"/>
      <c r="EN61" s="209"/>
      <c r="EO61" s="209"/>
      <c r="EP61" s="209"/>
      <c r="EQ61" s="209"/>
      <c r="ER61" s="209"/>
      <c r="ES61" s="209"/>
      <c r="ET61" s="209"/>
      <c r="EU61" s="209"/>
      <c r="EV61" s="209"/>
      <c r="EW61" s="209"/>
      <c r="EX61" s="209"/>
      <c r="EY61" s="209"/>
      <c r="EZ61" s="209"/>
      <c r="FA61" s="209"/>
      <c r="FB61" s="209"/>
      <c r="FC61" s="209"/>
      <c r="FD61" s="209"/>
      <c r="FE61" s="209"/>
      <c r="FF61" s="209"/>
      <c r="FG61" s="209"/>
      <c r="FH61" s="209"/>
      <c r="FI61" s="209"/>
      <c r="FJ61" s="209"/>
      <c r="FK61" s="209"/>
      <c r="FL61" s="209"/>
      <c r="FM61" s="209"/>
      <c r="FN61" s="209"/>
      <c r="FO61" s="209"/>
      <c r="FP61" s="209"/>
      <c r="FQ61" s="209"/>
      <c r="FR61" s="209"/>
      <c r="FS61" s="209"/>
      <c r="FT61" s="209"/>
      <c r="FU61" s="209"/>
      <c r="FV61" s="209"/>
      <c r="FW61" s="209"/>
      <c r="FX61" s="209"/>
      <c r="FY61" s="209"/>
      <c r="FZ61" s="209"/>
      <c r="GA61" s="209"/>
      <c r="GB61" s="209"/>
      <c r="GC61" s="209"/>
      <c r="GD61" s="209"/>
      <c r="GE61" s="209"/>
      <c r="GF61" s="209"/>
      <c r="GG61" s="209"/>
      <c r="GH61" s="209"/>
      <c r="GI61" s="209"/>
      <c r="GJ61" s="209"/>
      <c r="GK61" s="209"/>
      <c r="GL61" s="209"/>
      <c r="GM61" s="209"/>
      <c r="GN61" s="209"/>
      <c r="GO61" s="209"/>
      <c r="GP61" s="209"/>
      <c r="GQ61" s="209"/>
      <c r="GR61" s="209"/>
      <c r="GS61" s="209"/>
      <c r="GT61" s="209"/>
      <c r="GU61" s="209"/>
      <c r="GV61" s="209"/>
      <c r="GW61" s="209"/>
      <c r="GX61" s="209"/>
      <c r="GY61" s="209"/>
      <c r="GZ61" s="209"/>
      <c r="HA61" s="209"/>
      <c r="HB61" s="209"/>
      <c r="HC61" s="209"/>
      <c r="HD61" s="209"/>
      <c r="HE61" s="209"/>
      <c r="HF61" s="209"/>
      <c r="HG61" s="209"/>
      <c r="HH61" s="209"/>
      <c r="HI61" s="209"/>
      <c r="HJ61" s="209"/>
      <c r="HK61" s="209"/>
      <c r="HL61" s="209"/>
      <c r="HM61" s="209"/>
      <c r="HN61" s="209"/>
      <c r="HO61" s="209"/>
    </row>
    <row r="62" spans="1:223" s="211" customFormat="1" x14ac:dyDescent="0.25">
      <c r="A62" s="209"/>
      <c r="B62" s="202"/>
      <c r="C62" s="210"/>
      <c r="D62" s="202"/>
      <c r="E62" s="202"/>
      <c r="F62" s="202"/>
      <c r="G62" s="202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  <c r="BS62" s="209"/>
      <c r="BT62" s="209"/>
      <c r="BU62" s="209"/>
      <c r="BV62" s="209"/>
      <c r="BW62" s="209"/>
      <c r="BX62" s="209"/>
      <c r="BY62" s="209"/>
      <c r="BZ62" s="209"/>
      <c r="CA62" s="209"/>
      <c r="CB62" s="209"/>
      <c r="CC62" s="209"/>
      <c r="CD62" s="209"/>
      <c r="CE62" s="209"/>
      <c r="CF62" s="209"/>
      <c r="CG62" s="209"/>
      <c r="CH62" s="209"/>
      <c r="CI62" s="209"/>
      <c r="CJ62" s="209"/>
      <c r="CK62" s="209"/>
      <c r="CL62" s="209"/>
      <c r="CM62" s="209"/>
      <c r="CN62" s="209"/>
      <c r="CO62" s="209"/>
      <c r="CP62" s="209"/>
      <c r="CQ62" s="209"/>
      <c r="CR62" s="209"/>
      <c r="CS62" s="209"/>
      <c r="CT62" s="209"/>
      <c r="CU62" s="209"/>
      <c r="CV62" s="209"/>
      <c r="CW62" s="209"/>
      <c r="CX62" s="209"/>
      <c r="CY62" s="209"/>
      <c r="CZ62" s="209"/>
      <c r="DA62" s="209"/>
      <c r="DB62" s="209"/>
      <c r="DC62" s="209"/>
      <c r="DD62" s="209"/>
      <c r="DE62" s="209"/>
      <c r="DF62" s="209"/>
      <c r="DG62" s="209"/>
      <c r="DH62" s="209"/>
      <c r="DI62" s="209"/>
      <c r="DJ62" s="209"/>
      <c r="DK62" s="209"/>
      <c r="DL62" s="209"/>
      <c r="DM62" s="209"/>
      <c r="DN62" s="209"/>
      <c r="DO62" s="209"/>
      <c r="DP62" s="209"/>
      <c r="DQ62" s="209"/>
      <c r="DR62" s="209"/>
      <c r="DS62" s="209"/>
      <c r="DT62" s="209"/>
      <c r="DU62" s="209"/>
      <c r="DV62" s="209"/>
      <c r="DW62" s="209"/>
      <c r="DX62" s="209"/>
      <c r="DY62" s="209"/>
      <c r="DZ62" s="209"/>
      <c r="EA62" s="209"/>
      <c r="EB62" s="209"/>
      <c r="EC62" s="209"/>
      <c r="ED62" s="209"/>
      <c r="EE62" s="209"/>
      <c r="EF62" s="209"/>
      <c r="EG62" s="209"/>
      <c r="EH62" s="209"/>
      <c r="EI62" s="209"/>
      <c r="EJ62" s="209"/>
      <c r="EK62" s="209"/>
      <c r="EL62" s="209"/>
      <c r="EM62" s="209"/>
      <c r="EN62" s="209"/>
      <c r="EO62" s="209"/>
      <c r="EP62" s="209"/>
      <c r="EQ62" s="209"/>
      <c r="ER62" s="209"/>
      <c r="ES62" s="209"/>
      <c r="ET62" s="209"/>
      <c r="EU62" s="209"/>
      <c r="EV62" s="209"/>
      <c r="EW62" s="209"/>
      <c r="EX62" s="209"/>
      <c r="EY62" s="209"/>
      <c r="EZ62" s="209"/>
      <c r="FA62" s="209"/>
      <c r="FB62" s="209"/>
      <c r="FC62" s="209"/>
      <c r="FD62" s="209"/>
      <c r="FE62" s="209"/>
      <c r="FF62" s="209"/>
      <c r="FG62" s="209"/>
      <c r="FH62" s="209"/>
      <c r="FI62" s="209"/>
      <c r="FJ62" s="209"/>
      <c r="FK62" s="209"/>
      <c r="FL62" s="209"/>
      <c r="FM62" s="209"/>
      <c r="FN62" s="209"/>
      <c r="FO62" s="209"/>
      <c r="FP62" s="209"/>
      <c r="FQ62" s="209"/>
      <c r="FR62" s="209"/>
      <c r="FS62" s="209"/>
      <c r="FT62" s="209"/>
      <c r="FU62" s="209"/>
      <c r="FV62" s="209"/>
      <c r="FW62" s="209"/>
      <c r="FX62" s="209"/>
      <c r="FY62" s="209"/>
      <c r="FZ62" s="209"/>
      <c r="GA62" s="209"/>
      <c r="GB62" s="209"/>
      <c r="GC62" s="209"/>
      <c r="GD62" s="209"/>
      <c r="GE62" s="209"/>
      <c r="GF62" s="209"/>
      <c r="GG62" s="209"/>
      <c r="GH62" s="209"/>
      <c r="GI62" s="209"/>
      <c r="GJ62" s="209"/>
      <c r="GK62" s="209"/>
      <c r="GL62" s="209"/>
      <c r="GM62" s="209"/>
      <c r="GN62" s="209"/>
      <c r="GO62" s="209"/>
      <c r="GP62" s="209"/>
      <c r="GQ62" s="209"/>
      <c r="GR62" s="209"/>
      <c r="GS62" s="209"/>
      <c r="GT62" s="209"/>
      <c r="GU62" s="209"/>
      <c r="GV62" s="209"/>
      <c r="GW62" s="209"/>
      <c r="GX62" s="209"/>
      <c r="GY62" s="209"/>
      <c r="GZ62" s="209"/>
      <c r="HA62" s="209"/>
      <c r="HB62" s="209"/>
      <c r="HC62" s="209"/>
      <c r="HD62" s="209"/>
      <c r="HE62" s="209"/>
      <c r="HF62" s="209"/>
      <c r="HG62" s="209"/>
      <c r="HH62" s="209"/>
      <c r="HI62" s="209"/>
      <c r="HJ62" s="209"/>
      <c r="HK62" s="209"/>
      <c r="HL62" s="209"/>
      <c r="HM62" s="209"/>
      <c r="HN62" s="209"/>
      <c r="HO62" s="209"/>
    </row>
    <row r="63" spans="1:223" s="211" customFormat="1" x14ac:dyDescent="0.25">
      <c r="A63" s="209"/>
      <c r="B63" s="202"/>
      <c r="C63" s="210"/>
      <c r="D63" s="202"/>
      <c r="E63" s="202"/>
      <c r="F63" s="202"/>
      <c r="G63" s="202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09"/>
      <c r="CZ63" s="209"/>
      <c r="DA63" s="209"/>
      <c r="DB63" s="209"/>
      <c r="DC63" s="209"/>
      <c r="DD63" s="209"/>
      <c r="DE63" s="209"/>
      <c r="DF63" s="209"/>
      <c r="DG63" s="209"/>
      <c r="DH63" s="209"/>
      <c r="DI63" s="209"/>
      <c r="DJ63" s="209"/>
      <c r="DK63" s="209"/>
      <c r="DL63" s="209"/>
      <c r="DM63" s="209"/>
      <c r="DN63" s="209"/>
      <c r="DO63" s="209"/>
      <c r="DP63" s="209"/>
      <c r="DQ63" s="209"/>
      <c r="DR63" s="209"/>
      <c r="DS63" s="209"/>
      <c r="DT63" s="209"/>
      <c r="DU63" s="209"/>
      <c r="DV63" s="209"/>
      <c r="DW63" s="209"/>
      <c r="DX63" s="209"/>
      <c r="DY63" s="209"/>
      <c r="DZ63" s="209"/>
      <c r="EA63" s="209"/>
      <c r="EB63" s="209"/>
      <c r="EC63" s="209"/>
      <c r="ED63" s="209"/>
      <c r="EE63" s="209"/>
      <c r="EF63" s="209"/>
      <c r="EG63" s="209"/>
      <c r="EH63" s="209"/>
      <c r="EI63" s="209"/>
      <c r="EJ63" s="209"/>
      <c r="EK63" s="209"/>
      <c r="EL63" s="209"/>
      <c r="EM63" s="209"/>
      <c r="EN63" s="209"/>
      <c r="EO63" s="209"/>
      <c r="EP63" s="209"/>
      <c r="EQ63" s="209"/>
      <c r="ER63" s="209"/>
      <c r="ES63" s="209"/>
      <c r="ET63" s="209"/>
      <c r="EU63" s="209"/>
      <c r="EV63" s="209"/>
      <c r="EW63" s="209"/>
      <c r="EX63" s="209"/>
      <c r="EY63" s="209"/>
      <c r="EZ63" s="209"/>
      <c r="FA63" s="209"/>
      <c r="FB63" s="209"/>
      <c r="FC63" s="209"/>
      <c r="FD63" s="209"/>
      <c r="FE63" s="209"/>
      <c r="FF63" s="209"/>
      <c r="FG63" s="209"/>
      <c r="FH63" s="209"/>
      <c r="FI63" s="209"/>
      <c r="FJ63" s="209"/>
      <c r="FK63" s="209"/>
      <c r="FL63" s="209"/>
      <c r="FM63" s="209"/>
      <c r="FN63" s="209"/>
      <c r="FO63" s="209"/>
      <c r="FP63" s="209"/>
      <c r="FQ63" s="209"/>
      <c r="FR63" s="209"/>
      <c r="FS63" s="209"/>
      <c r="FT63" s="209"/>
      <c r="FU63" s="209"/>
      <c r="FV63" s="209"/>
      <c r="FW63" s="209"/>
      <c r="FX63" s="209"/>
      <c r="FY63" s="209"/>
      <c r="FZ63" s="209"/>
      <c r="GA63" s="209"/>
      <c r="GB63" s="209"/>
      <c r="GC63" s="209"/>
      <c r="GD63" s="209"/>
      <c r="GE63" s="209"/>
      <c r="GF63" s="209"/>
      <c r="GG63" s="209"/>
      <c r="GH63" s="209"/>
      <c r="GI63" s="209"/>
      <c r="GJ63" s="209"/>
      <c r="GK63" s="209"/>
      <c r="GL63" s="209"/>
      <c r="GM63" s="209"/>
      <c r="GN63" s="209"/>
      <c r="GO63" s="209"/>
      <c r="GP63" s="209"/>
      <c r="GQ63" s="209"/>
      <c r="GR63" s="209"/>
      <c r="GS63" s="209"/>
      <c r="GT63" s="209"/>
      <c r="GU63" s="209"/>
      <c r="GV63" s="209"/>
      <c r="GW63" s="209"/>
      <c r="GX63" s="209"/>
      <c r="GY63" s="209"/>
      <c r="GZ63" s="209"/>
      <c r="HA63" s="209"/>
      <c r="HB63" s="209"/>
      <c r="HC63" s="209"/>
      <c r="HD63" s="209"/>
      <c r="HE63" s="209"/>
      <c r="HF63" s="209"/>
      <c r="HG63" s="209"/>
      <c r="HH63" s="209"/>
      <c r="HI63" s="209"/>
      <c r="HJ63" s="209"/>
      <c r="HK63" s="209"/>
      <c r="HL63" s="209"/>
      <c r="HM63" s="209"/>
      <c r="HN63" s="209"/>
      <c r="HO63" s="209"/>
    </row>
    <row r="64" spans="1:223" s="211" customFormat="1" x14ac:dyDescent="0.25">
      <c r="A64" s="209"/>
      <c r="B64" s="202"/>
      <c r="C64" s="210"/>
      <c r="D64" s="202"/>
      <c r="E64" s="202"/>
      <c r="F64" s="202"/>
      <c r="G64" s="202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09"/>
      <c r="BY64" s="209"/>
      <c r="BZ64" s="209"/>
      <c r="CA64" s="209"/>
      <c r="CB64" s="209"/>
      <c r="CC64" s="209"/>
      <c r="CD64" s="209"/>
      <c r="CE64" s="209"/>
      <c r="CF64" s="209"/>
      <c r="CG64" s="209"/>
      <c r="CH64" s="209"/>
      <c r="CI64" s="209"/>
      <c r="CJ64" s="209"/>
      <c r="CK64" s="209"/>
      <c r="CL64" s="209"/>
      <c r="CM64" s="209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209"/>
      <c r="DB64" s="209"/>
      <c r="DC64" s="209"/>
      <c r="DD64" s="209"/>
      <c r="DE64" s="209"/>
      <c r="DF64" s="209"/>
      <c r="DG64" s="209"/>
      <c r="DH64" s="209"/>
      <c r="DI64" s="209"/>
      <c r="DJ64" s="209"/>
      <c r="DK64" s="209"/>
      <c r="DL64" s="209"/>
      <c r="DM64" s="209"/>
      <c r="DN64" s="209"/>
      <c r="DO64" s="209"/>
      <c r="DP64" s="209"/>
      <c r="DQ64" s="209"/>
      <c r="DR64" s="209"/>
      <c r="DS64" s="209"/>
      <c r="DT64" s="209"/>
      <c r="DU64" s="209"/>
      <c r="DV64" s="209"/>
      <c r="DW64" s="209"/>
      <c r="DX64" s="209"/>
      <c r="DY64" s="209"/>
      <c r="DZ64" s="209"/>
      <c r="EA64" s="209"/>
      <c r="EB64" s="209"/>
      <c r="EC64" s="209"/>
      <c r="ED64" s="209"/>
      <c r="EE64" s="209"/>
      <c r="EF64" s="209"/>
      <c r="EG64" s="209"/>
      <c r="EH64" s="209"/>
      <c r="EI64" s="209"/>
      <c r="EJ64" s="209"/>
      <c r="EK64" s="209"/>
      <c r="EL64" s="209"/>
      <c r="EM64" s="209"/>
      <c r="EN64" s="209"/>
      <c r="EO64" s="209"/>
      <c r="EP64" s="209"/>
      <c r="EQ64" s="209"/>
      <c r="ER64" s="209"/>
      <c r="ES64" s="209"/>
      <c r="ET64" s="209"/>
      <c r="EU64" s="209"/>
      <c r="EV64" s="209"/>
      <c r="EW64" s="209"/>
      <c r="EX64" s="209"/>
      <c r="EY64" s="209"/>
      <c r="EZ64" s="209"/>
      <c r="FA64" s="209"/>
      <c r="FB64" s="209"/>
      <c r="FC64" s="209"/>
      <c r="FD64" s="209"/>
      <c r="FE64" s="209"/>
      <c r="FF64" s="209"/>
      <c r="FG64" s="209"/>
      <c r="FH64" s="209"/>
      <c r="FI64" s="209"/>
      <c r="FJ64" s="209"/>
      <c r="FK64" s="209"/>
      <c r="FL64" s="209"/>
      <c r="FM64" s="209"/>
      <c r="FN64" s="209"/>
      <c r="FO64" s="209"/>
      <c r="FP64" s="209"/>
      <c r="FQ64" s="209"/>
      <c r="FR64" s="209"/>
      <c r="FS64" s="209"/>
      <c r="FT64" s="209"/>
      <c r="FU64" s="209"/>
      <c r="FV64" s="209"/>
      <c r="FW64" s="209"/>
      <c r="FX64" s="209"/>
      <c r="FY64" s="209"/>
      <c r="FZ64" s="209"/>
      <c r="GA64" s="209"/>
      <c r="GB64" s="209"/>
      <c r="GC64" s="209"/>
      <c r="GD64" s="209"/>
      <c r="GE64" s="209"/>
      <c r="GF64" s="209"/>
      <c r="GG64" s="209"/>
      <c r="GH64" s="209"/>
      <c r="GI64" s="209"/>
      <c r="GJ64" s="209"/>
      <c r="GK64" s="209"/>
      <c r="GL64" s="209"/>
      <c r="GM64" s="209"/>
      <c r="GN64" s="209"/>
      <c r="GO64" s="209"/>
      <c r="GP64" s="209"/>
      <c r="GQ64" s="209"/>
      <c r="GR64" s="209"/>
      <c r="GS64" s="209"/>
      <c r="GT64" s="209"/>
      <c r="GU64" s="209"/>
      <c r="GV64" s="209"/>
      <c r="GW64" s="209"/>
      <c r="GX64" s="209"/>
      <c r="GY64" s="209"/>
      <c r="GZ64" s="209"/>
      <c r="HA64" s="209"/>
      <c r="HB64" s="209"/>
      <c r="HC64" s="209"/>
      <c r="HD64" s="209"/>
      <c r="HE64" s="209"/>
      <c r="HF64" s="209"/>
      <c r="HG64" s="209"/>
      <c r="HH64" s="209"/>
      <c r="HI64" s="209"/>
      <c r="HJ64" s="209"/>
      <c r="HK64" s="209"/>
      <c r="HL64" s="209"/>
      <c r="HM64" s="209"/>
      <c r="HN64" s="209"/>
      <c r="HO64" s="209"/>
    </row>
    <row r="65" spans="1:223" s="211" customFormat="1" x14ac:dyDescent="0.25">
      <c r="A65" s="209"/>
      <c r="B65" s="202"/>
      <c r="C65" s="210"/>
      <c r="D65" s="202"/>
      <c r="E65" s="202"/>
      <c r="F65" s="202"/>
      <c r="G65" s="202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  <c r="BY65" s="209"/>
      <c r="BZ65" s="209"/>
      <c r="CA65" s="209"/>
      <c r="CB65" s="209"/>
      <c r="CC65" s="209"/>
      <c r="CD65" s="209"/>
      <c r="CE65" s="209"/>
      <c r="CF65" s="209"/>
      <c r="CG65" s="209"/>
      <c r="CH65" s="209"/>
      <c r="CI65" s="209"/>
      <c r="CJ65" s="209"/>
      <c r="CK65" s="209"/>
      <c r="CL65" s="209"/>
      <c r="CM65" s="209"/>
      <c r="CN65" s="209"/>
      <c r="CO65" s="209"/>
      <c r="CP65" s="209"/>
      <c r="CQ65" s="209"/>
      <c r="CR65" s="209"/>
      <c r="CS65" s="209"/>
      <c r="CT65" s="209"/>
      <c r="CU65" s="209"/>
      <c r="CV65" s="209"/>
      <c r="CW65" s="209"/>
      <c r="CX65" s="209"/>
      <c r="CY65" s="209"/>
      <c r="CZ65" s="209"/>
      <c r="DA65" s="209"/>
      <c r="DB65" s="209"/>
      <c r="DC65" s="209"/>
      <c r="DD65" s="209"/>
      <c r="DE65" s="209"/>
      <c r="DF65" s="209"/>
      <c r="DG65" s="209"/>
      <c r="DH65" s="209"/>
      <c r="DI65" s="209"/>
      <c r="DJ65" s="209"/>
      <c r="DK65" s="209"/>
      <c r="DL65" s="209"/>
      <c r="DM65" s="209"/>
      <c r="DN65" s="209"/>
      <c r="DO65" s="209"/>
      <c r="DP65" s="209"/>
      <c r="DQ65" s="209"/>
      <c r="DR65" s="209"/>
      <c r="DS65" s="209"/>
      <c r="DT65" s="209"/>
      <c r="DU65" s="209"/>
      <c r="DV65" s="209"/>
      <c r="DW65" s="209"/>
      <c r="DX65" s="209"/>
      <c r="DY65" s="209"/>
      <c r="DZ65" s="209"/>
      <c r="EA65" s="209"/>
      <c r="EB65" s="209"/>
      <c r="EC65" s="209"/>
      <c r="ED65" s="209"/>
      <c r="EE65" s="209"/>
      <c r="EF65" s="209"/>
      <c r="EG65" s="209"/>
      <c r="EH65" s="209"/>
      <c r="EI65" s="209"/>
      <c r="EJ65" s="209"/>
      <c r="EK65" s="209"/>
      <c r="EL65" s="209"/>
      <c r="EM65" s="209"/>
      <c r="EN65" s="209"/>
      <c r="EO65" s="209"/>
      <c r="EP65" s="209"/>
      <c r="EQ65" s="209"/>
      <c r="ER65" s="209"/>
      <c r="ES65" s="209"/>
      <c r="ET65" s="209"/>
      <c r="EU65" s="209"/>
      <c r="EV65" s="209"/>
      <c r="EW65" s="209"/>
      <c r="EX65" s="209"/>
      <c r="EY65" s="209"/>
      <c r="EZ65" s="209"/>
      <c r="FA65" s="209"/>
      <c r="FB65" s="209"/>
      <c r="FC65" s="209"/>
      <c r="FD65" s="209"/>
      <c r="FE65" s="209"/>
      <c r="FF65" s="209"/>
      <c r="FG65" s="209"/>
      <c r="FH65" s="209"/>
      <c r="FI65" s="209"/>
      <c r="FJ65" s="209"/>
      <c r="FK65" s="209"/>
      <c r="FL65" s="209"/>
      <c r="FM65" s="209"/>
      <c r="FN65" s="209"/>
      <c r="FO65" s="209"/>
      <c r="FP65" s="209"/>
      <c r="FQ65" s="209"/>
      <c r="FR65" s="209"/>
      <c r="FS65" s="209"/>
      <c r="FT65" s="209"/>
      <c r="FU65" s="209"/>
      <c r="FV65" s="209"/>
      <c r="FW65" s="209"/>
      <c r="FX65" s="209"/>
      <c r="FY65" s="209"/>
      <c r="FZ65" s="209"/>
      <c r="GA65" s="209"/>
      <c r="GB65" s="209"/>
      <c r="GC65" s="209"/>
      <c r="GD65" s="209"/>
      <c r="GE65" s="209"/>
      <c r="GF65" s="209"/>
      <c r="GG65" s="209"/>
      <c r="GH65" s="209"/>
      <c r="GI65" s="209"/>
      <c r="GJ65" s="209"/>
      <c r="GK65" s="209"/>
      <c r="GL65" s="209"/>
      <c r="GM65" s="209"/>
      <c r="GN65" s="209"/>
      <c r="GO65" s="209"/>
      <c r="GP65" s="209"/>
      <c r="GQ65" s="209"/>
      <c r="GR65" s="209"/>
      <c r="GS65" s="209"/>
      <c r="GT65" s="209"/>
      <c r="GU65" s="209"/>
      <c r="GV65" s="209"/>
      <c r="GW65" s="209"/>
      <c r="GX65" s="209"/>
      <c r="GY65" s="209"/>
      <c r="GZ65" s="209"/>
      <c r="HA65" s="209"/>
      <c r="HB65" s="209"/>
      <c r="HC65" s="209"/>
      <c r="HD65" s="209"/>
      <c r="HE65" s="209"/>
      <c r="HF65" s="209"/>
      <c r="HG65" s="209"/>
      <c r="HH65" s="209"/>
      <c r="HI65" s="209"/>
      <c r="HJ65" s="209"/>
      <c r="HK65" s="209"/>
      <c r="HL65" s="209"/>
      <c r="HM65" s="209"/>
      <c r="HN65" s="209"/>
      <c r="HO65" s="209"/>
    </row>
    <row r="66" spans="1:223" s="211" customFormat="1" x14ac:dyDescent="0.25">
      <c r="A66" s="209"/>
      <c r="B66" s="202"/>
      <c r="C66" s="210"/>
      <c r="D66" s="202"/>
      <c r="E66" s="202"/>
      <c r="F66" s="202"/>
      <c r="G66" s="202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09"/>
      <c r="BY66" s="209"/>
      <c r="BZ66" s="209"/>
      <c r="CA66" s="209"/>
      <c r="CB66" s="209"/>
      <c r="CC66" s="209"/>
      <c r="CD66" s="209"/>
      <c r="CE66" s="209"/>
      <c r="CF66" s="209"/>
      <c r="CG66" s="209"/>
      <c r="CH66" s="209"/>
      <c r="CI66" s="209"/>
      <c r="CJ66" s="209"/>
      <c r="CK66" s="209"/>
      <c r="CL66" s="209"/>
      <c r="CM66" s="209"/>
      <c r="CN66" s="209"/>
      <c r="CO66" s="209"/>
      <c r="CP66" s="209"/>
      <c r="CQ66" s="209"/>
      <c r="CR66" s="209"/>
      <c r="CS66" s="209"/>
      <c r="CT66" s="209"/>
      <c r="CU66" s="209"/>
      <c r="CV66" s="209"/>
      <c r="CW66" s="209"/>
      <c r="CX66" s="209"/>
      <c r="CY66" s="209"/>
      <c r="CZ66" s="209"/>
      <c r="DA66" s="209"/>
      <c r="DB66" s="209"/>
      <c r="DC66" s="209"/>
      <c r="DD66" s="209"/>
      <c r="DE66" s="209"/>
      <c r="DF66" s="209"/>
      <c r="DG66" s="209"/>
      <c r="DH66" s="209"/>
      <c r="DI66" s="209"/>
      <c r="DJ66" s="209"/>
      <c r="DK66" s="209"/>
      <c r="DL66" s="209"/>
      <c r="DM66" s="209"/>
      <c r="DN66" s="209"/>
      <c r="DO66" s="209"/>
      <c r="DP66" s="209"/>
      <c r="DQ66" s="209"/>
      <c r="DR66" s="209"/>
      <c r="DS66" s="209"/>
      <c r="DT66" s="209"/>
      <c r="DU66" s="209"/>
      <c r="DV66" s="209"/>
      <c r="DW66" s="209"/>
      <c r="DX66" s="209"/>
      <c r="DY66" s="209"/>
      <c r="DZ66" s="209"/>
      <c r="EA66" s="209"/>
      <c r="EB66" s="209"/>
      <c r="EC66" s="209"/>
      <c r="ED66" s="209"/>
      <c r="EE66" s="209"/>
      <c r="EF66" s="209"/>
      <c r="EG66" s="209"/>
      <c r="EH66" s="209"/>
      <c r="EI66" s="209"/>
      <c r="EJ66" s="209"/>
      <c r="EK66" s="209"/>
      <c r="EL66" s="209"/>
      <c r="EM66" s="209"/>
      <c r="EN66" s="209"/>
      <c r="EO66" s="209"/>
      <c r="EP66" s="209"/>
      <c r="EQ66" s="209"/>
      <c r="ER66" s="209"/>
      <c r="ES66" s="209"/>
      <c r="ET66" s="209"/>
      <c r="EU66" s="209"/>
      <c r="EV66" s="209"/>
      <c r="EW66" s="209"/>
      <c r="EX66" s="209"/>
      <c r="EY66" s="209"/>
      <c r="EZ66" s="209"/>
      <c r="FA66" s="209"/>
      <c r="FB66" s="209"/>
      <c r="FC66" s="209"/>
      <c r="FD66" s="209"/>
      <c r="FE66" s="209"/>
      <c r="FF66" s="209"/>
      <c r="FG66" s="209"/>
      <c r="FH66" s="209"/>
      <c r="FI66" s="209"/>
      <c r="FJ66" s="209"/>
      <c r="FK66" s="209"/>
      <c r="FL66" s="209"/>
      <c r="FM66" s="209"/>
      <c r="FN66" s="209"/>
      <c r="FO66" s="209"/>
      <c r="FP66" s="209"/>
      <c r="FQ66" s="209"/>
      <c r="FR66" s="209"/>
      <c r="FS66" s="209"/>
      <c r="FT66" s="209"/>
      <c r="FU66" s="209"/>
      <c r="FV66" s="209"/>
      <c r="FW66" s="209"/>
      <c r="FX66" s="209"/>
      <c r="FY66" s="209"/>
      <c r="FZ66" s="209"/>
      <c r="GA66" s="209"/>
      <c r="GB66" s="209"/>
      <c r="GC66" s="209"/>
      <c r="GD66" s="209"/>
      <c r="GE66" s="209"/>
      <c r="GF66" s="209"/>
      <c r="GG66" s="209"/>
      <c r="GH66" s="209"/>
      <c r="GI66" s="209"/>
      <c r="GJ66" s="209"/>
      <c r="GK66" s="209"/>
      <c r="GL66" s="209"/>
      <c r="GM66" s="209"/>
      <c r="GN66" s="209"/>
      <c r="GO66" s="209"/>
      <c r="GP66" s="209"/>
      <c r="GQ66" s="209"/>
      <c r="GR66" s="209"/>
      <c r="GS66" s="209"/>
      <c r="GT66" s="209"/>
      <c r="GU66" s="209"/>
      <c r="GV66" s="209"/>
      <c r="GW66" s="209"/>
      <c r="GX66" s="209"/>
      <c r="GY66" s="209"/>
      <c r="GZ66" s="209"/>
      <c r="HA66" s="209"/>
      <c r="HB66" s="209"/>
      <c r="HC66" s="209"/>
      <c r="HD66" s="209"/>
      <c r="HE66" s="209"/>
      <c r="HF66" s="209"/>
      <c r="HG66" s="209"/>
      <c r="HH66" s="209"/>
      <c r="HI66" s="209"/>
      <c r="HJ66" s="209"/>
      <c r="HK66" s="209"/>
      <c r="HL66" s="209"/>
      <c r="HM66" s="209"/>
      <c r="HN66" s="209"/>
      <c r="HO66" s="209"/>
    </row>
    <row r="67" spans="1:223" s="211" customFormat="1" x14ac:dyDescent="0.25">
      <c r="A67" s="209"/>
      <c r="B67" s="202"/>
      <c r="C67" s="210"/>
      <c r="D67" s="202"/>
      <c r="E67" s="202"/>
      <c r="F67" s="202"/>
      <c r="G67" s="202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09"/>
      <c r="BY67" s="209"/>
      <c r="BZ67" s="209"/>
      <c r="CA67" s="209"/>
      <c r="CB67" s="209"/>
      <c r="CC67" s="209"/>
      <c r="CD67" s="209"/>
      <c r="CE67" s="209"/>
      <c r="CF67" s="209"/>
      <c r="CG67" s="209"/>
      <c r="CH67" s="209"/>
      <c r="CI67" s="209"/>
      <c r="CJ67" s="209"/>
      <c r="CK67" s="209"/>
      <c r="CL67" s="209"/>
      <c r="CM67" s="209"/>
      <c r="CN67" s="209"/>
      <c r="CO67" s="209"/>
      <c r="CP67" s="209"/>
      <c r="CQ67" s="209"/>
      <c r="CR67" s="209"/>
      <c r="CS67" s="209"/>
      <c r="CT67" s="209"/>
      <c r="CU67" s="209"/>
      <c r="CV67" s="209"/>
      <c r="CW67" s="209"/>
      <c r="CX67" s="209"/>
      <c r="CY67" s="209"/>
      <c r="CZ67" s="209"/>
      <c r="DA67" s="209"/>
      <c r="DB67" s="209"/>
      <c r="DC67" s="209"/>
      <c r="DD67" s="209"/>
      <c r="DE67" s="209"/>
      <c r="DF67" s="209"/>
      <c r="DG67" s="209"/>
      <c r="DH67" s="209"/>
      <c r="DI67" s="209"/>
      <c r="DJ67" s="209"/>
      <c r="DK67" s="209"/>
      <c r="DL67" s="209"/>
      <c r="DM67" s="209"/>
      <c r="DN67" s="209"/>
      <c r="DO67" s="209"/>
      <c r="DP67" s="209"/>
      <c r="DQ67" s="209"/>
      <c r="DR67" s="209"/>
      <c r="DS67" s="209"/>
      <c r="DT67" s="209"/>
      <c r="DU67" s="209"/>
      <c r="DV67" s="209"/>
      <c r="DW67" s="209"/>
      <c r="DX67" s="209"/>
      <c r="DY67" s="209"/>
      <c r="DZ67" s="209"/>
      <c r="EA67" s="209"/>
      <c r="EB67" s="209"/>
      <c r="EC67" s="209"/>
      <c r="ED67" s="209"/>
      <c r="EE67" s="209"/>
      <c r="EF67" s="209"/>
      <c r="EG67" s="209"/>
      <c r="EH67" s="209"/>
      <c r="EI67" s="209"/>
      <c r="EJ67" s="209"/>
      <c r="EK67" s="209"/>
      <c r="EL67" s="209"/>
      <c r="EM67" s="209"/>
      <c r="EN67" s="209"/>
      <c r="EO67" s="209"/>
      <c r="EP67" s="209"/>
      <c r="EQ67" s="209"/>
      <c r="ER67" s="209"/>
      <c r="ES67" s="209"/>
      <c r="ET67" s="209"/>
      <c r="EU67" s="209"/>
      <c r="EV67" s="209"/>
      <c r="EW67" s="209"/>
      <c r="EX67" s="209"/>
      <c r="EY67" s="209"/>
      <c r="EZ67" s="209"/>
      <c r="FA67" s="209"/>
      <c r="FB67" s="209"/>
      <c r="FC67" s="209"/>
      <c r="FD67" s="209"/>
      <c r="FE67" s="209"/>
      <c r="FF67" s="209"/>
      <c r="FG67" s="209"/>
      <c r="FH67" s="209"/>
      <c r="FI67" s="209"/>
      <c r="FJ67" s="209"/>
      <c r="FK67" s="209"/>
      <c r="FL67" s="209"/>
      <c r="FM67" s="209"/>
      <c r="FN67" s="209"/>
      <c r="FO67" s="209"/>
      <c r="FP67" s="209"/>
      <c r="FQ67" s="209"/>
      <c r="FR67" s="209"/>
      <c r="FS67" s="209"/>
      <c r="FT67" s="209"/>
      <c r="FU67" s="209"/>
      <c r="FV67" s="209"/>
      <c r="FW67" s="209"/>
      <c r="FX67" s="209"/>
      <c r="FY67" s="209"/>
      <c r="FZ67" s="209"/>
      <c r="GA67" s="209"/>
      <c r="GB67" s="209"/>
      <c r="GC67" s="209"/>
      <c r="GD67" s="209"/>
      <c r="GE67" s="209"/>
      <c r="GF67" s="209"/>
      <c r="GG67" s="209"/>
      <c r="GH67" s="209"/>
      <c r="GI67" s="209"/>
      <c r="GJ67" s="209"/>
      <c r="GK67" s="209"/>
      <c r="GL67" s="209"/>
      <c r="GM67" s="209"/>
      <c r="GN67" s="209"/>
      <c r="GO67" s="209"/>
      <c r="GP67" s="209"/>
      <c r="GQ67" s="209"/>
      <c r="GR67" s="209"/>
      <c r="GS67" s="209"/>
      <c r="GT67" s="209"/>
      <c r="GU67" s="209"/>
      <c r="GV67" s="209"/>
      <c r="GW67" s="209"/>
      <c r="GX67" s="209"/>
      <c r="GY67" s="209"/>
      <c r="GZ67" s="209"/>
      <c r="HA67" s="209"/>
      <c r="HB67" s="209"/>
      <c r="HC67" s="209"/>
      <c r="HD67" s="209"/>
      <c r="HE67" s="209"/>
      <c r="HF67" s="209"/>
      <c r="HG67" s="209"/>
      <c r="HH67" s="209"/>
      <c r="HI67" s="209"/>
      <c r="HJ67" s="209"/>
      <c r="HK67" s="209"/>
      <c r="HL67" s="209"/>
      <c r="HM67" s="209"/>
      <c r="HN67" s="209"/>
      <c r="HO67" s="209"/>
    </row>
    <row r="68" spans="1:223" s="211" customFormat="1" x14ac:dyDescent="0.25">
      <c r="A68" s="209"/>
      <c r="B68" s="202"/>
      <c r="C68" s="210"/>
      <c r="D68" s="202"/>
      <c r="E68" s="202"/>
      <c r="F68" s="202"/>
      <c r="G68" s="202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09"/>
      <c r="BY68" s="209"/>
      <c r="BZ68" s="209"/>
      <c r="CA68" s="209"/>
      <c r="CB68" s="209"/>
      <c r="CC68" s="209"/>
      <c r="CD68" s="209"/>
      <c r="CE68" s="209"/>
      <c r="CF68" s="209"/>
      <c r="CG68" s="209"/>
      <c r="CH68" s="209"/>
      <c r="CI68" s="209"/>
      <c r="CJ68" s="209"/>
      <c r="CK68" s="209"/>
      <c r="CL68" s="209"/>
      <c r="CM68" s="209"/>
      <c r="CN68" s="209"/>
      <c r="CO68" s="209"/>
      <c r="CP68" s="209"/>
      <c r="CQ68" s="209"/>
      <c r="CR68" s="209"/>
      <c r="CS68" s="209"/>
      <c r="CT68" s="209"/>
      <c r="CU68" s="209"/>
      <c r="CV68" s="209"/>
      <c r="CW68" s="209"/>
      <c r="CX68" s="209"/>
      <c r="CY68" s="209"/>
      <c r="CZ68" s="209"/>
      <c r="DA68" s="209"/>
      <c r="DB68" s="209"/>
      <c r="DC68" s="209"/>
      <c r="DD68" s="209"/>
      <c r="DE68" s="209"/>
      <c r="DF68" s="209"/>
      <c r="DG68" s="209"/>
      <c r="DH68" s="209"/>
      <c r="DI68" s="209"/>
      <c r="DJ68" s="209"/>
      <c r="DK68" s="209"/>
      <c r="DL68" s="209"/>
      <c r="DM68" s="209"/>
      <c r="DN68" s="209"/>
      <c r="DO68" s="209"/>
      <c r="DP68" s="209"/>
      <c r="DQ68" s="209"/>
      <c r="DR68" s="209"/>
      <c r="DS68" s="209"/>
      <c r="DT68" s="209"/>
      <c r="DU68" s="209"/>
      <c r="DV68" s="209"/>
      <c r="DW68" s="209"/>
      <c r="DX68" s="209"/>
      <c r="DY68" s="209"/>
      <c r="DZ68" s="209"/>
      <c r="EA68" s="209"/>
      <c r="EB68" s="209"/>
      <c r="EC68" s="209"/>
      <c r="ED68" s="209"/>
      <c r="EE68" s="209"/>
      <c r="EF68" s="209"/>
      <c r="EG68" s="209"/>
      <c r="EH68" s="209"/>
      <c r="EI68" s="209"/>
      <c r="EJ68" s="209"/>
      <c r="EK68" s="209"/>
      <c r="EL68" s="209"/>
      <c r="EM68" s="209"/>
      <c r="EN68" s="209"/>
      <c r="EO68" s="209"/>
      <c r="EP68" s="209"/>
      <c r="EQ68" s="209"/>
      <c r="ER68" s="209"/>
      <c r="ES68" s="209"/>
      <c r="ET68" s="209"/>
      <c r="EU68" s="209"/>
      <c r="EV68" s="209"/>
      <c r="EW68" s="209"/>
      <c r="EX68" s="209"/>
      <c r="EY68" s="209"/>
      <c r="EZ68" s="209"/>
      <c r="FA68" s="209"/>
      <c r="FB68" s="209"/>
      <c r="FC68" s="209"/>
      <c r="FD68" s="209"/>
      <c r="FE68" s="209"/>
      <c r="FF68" s="209"/>
      <c r="FG68" s="209"/>
      <c r="FH68" s="209"/>
      <c r="FI68" s="209"/>
      <c r="FJ68" s="209"/>
      <c r="FK68" s="209"/>
      <c r="FL68" s="209"/>
      <c r="FM68" s="209"/>
      <c r="FN68" s="209"/>
      <c r="FO68" s="209"/>
      <c r="FP68" s="209"/>
      <c r="FQ68" s="209"/>
      <c r="FR68" s="209"/>
      <c r="FS68" s="209"/>
      <c r="FT68" s="209"/>
      <c r="FU68" s="209"/>
      <c r="FV68" s="209"/>
      <c r="FW68" s="209"/>
      <c r="FX68" s="209"/>
      <c r="FY68" s="209"/>
      <c r="FZ68" s="209"/>
      <c r="GA68" s="209"/>
      <c r="GB68" s="209"/>
      <c r="GC68" s="209"/>
      <c r="GD68" s="209"/>
      <c r="GE68" s="209"/>
      <c r="GF68" s="209"/>
      <c r="GG68" s="209"/>
      <c r="GH68" s="209"/>
      <c r="GI68" s="209"/>
      <c r="GJ68" s="209"/>
      <c r="GK68" s="209"/>
      <c r="GL68" s="209"/>
      <c r="GM68" s="209"/>
      <c r="GN68" s="209"/>
      <c r="GO68" s="209"/>
      <c r="GP68" s="209"/>
      <c r="GQ68" s="209"/>
      <c r="GR68" s="209"/>
      <c r="GS68" s="209"/>
      <c r="GT68" s="209"/>
      <c r="GU68" s="209"/>
      <c r="GV68" s="209"/>
      <c r="GW68" s="209"/>
      <c r="GX68" s="209"/>
      <c r="GY68" s="209"/>
      <c r="GZ68" s="209"/>
      <c r="HA68" s="209"/>
      <c r="HB68" s="209"/>
      <c r="HC68" s="209"/>
      <c r="HD68" s="209"/>
      <c r="HE68" s="209"/>
      <c r="HF68" s="209"/>
      <c r="HG68" s="209"/>
      <c r="HH68" s="209"/>
      <c r="HI68" s="209"/>
      <c r="HJ68" s="209"/>
      <c r="HK68" s="209"/>
      <c r="HL68" s="209"/>
      <c r="HM68" s="209"/>
      <c r="HN68" s="209"/>
      <c r="HO68" s="209"/>
    </row>
    <row r="69" spans="1:223" s="211" customFormat="1" x14ac:dyDescent="0.25">
      <c r="A69" s="209"/>
      <c r="B69" s="202"/>
      <c r="C69" s="210"/>
      <c r="D69" s="202"/>
      <c r="E69" s="202"/>
      <c r="F69" s="202"/>
      <c r="G69" s="202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09"/>
      <c r="BY69" s="209"/>
      <c r="BZ69" s="209"/>
      <c r="CA69" s="209"/>
      <c r="CB69" s="209"/>
      <c r="CC69" s="209"/>
      <c r="CD69" s="209"/>
      <c r="CE69" s="209"/>
      <c r="CF69" s="209"/>
      <c r="CG69" s="209"/>
      <c r="CH69" s="209"/>
      <c r="CI69" s="209"/>
      <c r="CJ69" s="209"/>
      <c r="CK69" s="209"/>
      <c r="CL69" s="209"/>
      <c r="CM69" s="209"/>
      <c r="CN69" s="209"/>
      <c r="CO69" s="209"/>
      <c r="CP69" s="209"/>
      <c r="CQ69" s="209"/>
      <c r="CR69" s="209"/>
      <c r="CS69" s="209"/>
      <c r="CT69" s="209"/>
      <c r="CU69" s="209"/>
      <c r="CV69" s="209"/>
      <c r="CW69" s="209"/>
      <c r="CX69" s="209"/>
      <c r="CY69" s="209"/>
      <c r="CZ69" s="209"/>
      <c r="DA69" s="209"/>
      <c r="DB69" s="209"/>
      <c r="DC69" s="209"/>
      <c r="DD69" s="209"/>
      <c r="DE69" s="209"/>
      <c r="DF69" s="209"/>
      <c r="DG69" s="209"/>
      <c r="DH69" s="209"/>
      <c r="DI69" s="209"/>
      <c r="DJ69" s="209"/>
      <c r="DK69" s="209"/>
      <c r="DL69" s="209"/>
      <c r="DM69" s="209"/>
      <c r="DN69" s="209"/>
      <c r="DO69" s="209"/>
      <c r="DP69" s="209"/>
      <c r="DQ69" s="209"/>
      <c r="DR69" s="209"/>
      <c r="DS69" s="209"/>
      <c r="DT69" s="209"/>
      <c r="DU69" s="209"/>
      <c r="DV69" s="209"/>
      <c r="DW69" s="209"/>
      <c r="DX69" s="209"/>
      <c r="DY69" s="209"/>
      <c r="DZ69" s="209"/>
      <c r="EA69" s="209"/>
      <c r="EB69" s="209"/>
      <c r="EC69" s="209"/>
      <c r="ED69" s="209"/>
      <c r="EE69" s="209"/>
      <c r="EF69" s="209"/>
      <c r="EG69" s="209"/>
      <c r="EH69" s="209"/>
      <c r="EI69" s="209"/>
      <c r="EJ69" s="209"/>
      <c r="EK69" s="209"/>
      <c r="EL69" s="209"/>
      <c r="EM69" s="209"/>
      <c r="EN69" s="209"/>
      <c r="EO69" s="209"/>
      <c r="EP69" s="209"/>
      <c r="EQ69" s="209"/>
      <c r="ER69" s="209"/>
      <c r="ES69" s="209"/>
      <c r="ET69" s="209"/>
      <c r="EU69" s="209"/>
      <c r="EV69" s="209"/>
      <c r="EW69" s="209"/>
      <c r="EX69" s="209"/>
      <c r="EY69" s="209"/>
      <c r="EZ69" s="209"/>
      <c r="FA69" s="209"/>
      <c r="FB69" s="209"/>
      <c r="FC69" s="209"/>
      <c r="FD69" s="209"/>
      <c r="FE69" s="209"/>
      <c r="FF69" s="209"/>
      <c r="FG69" s="209"/>
      <c r="FH69" s="209"/>
      <c r="FI69" s="209"/>
      <c r="FJ69" s="209"/>
      <c r="FK69" s="209"/>
      <c r="FL69" s="209"/>
      <c r="FM69" s="209"/>
      <c r="FN69" s="209"/>
      <c r="FO69" s="209"/>
      <c r="FP69" s="209"/>
      <c r="FQ69" s="209"/>
      <c r="FR69" s="209"/>
      <c r="FS69" s="209"/>
      <c r="FT69" s="209"/>
      <c r="FU69" s="209"/>
      <c r="FV69" s="209"/>
      <c r="FW69" s="209"/>
      <c r="FX69" s="209"/>
      <c r="FY69" s="209"/>
      <c r="FZ69" s="209"/>
      <c r="GA69" s="209"/>
      <c r="GB69" s="209"/>
      <c r="GC69" s="209"/>
      <c r="GD69" s="209"/>
      <c r="GE69" s="209"/>
      <c r="GF69" s="209"/>
      <c r="GG69" s="209"/>
      <c r="GH69" s="209"/>
      <c r="GI69" s="209"/>
      <c r="GJ69" s="209"/>
      <c r="GK69" s="209"/>
      <c r="GL69" s="209"/>
      <c r="GM69" s="209"/>
      <c r="GN69" s="209"/>
      <c r="GO69" s="209"/>
      <c r="GP69" s="209"/>
      <c r="GQ69" s="209"/>
      <c r="GR69" s="209"/>
      <c r="GS69" s="209"/>
      <c r="GT69" s="209"/>
      <c r="GU69" s="209"/>
      <c r="GV69" s="209"/>
      <c r="GW69" s="209"/>
      <c r="GX69" s="209"/>
      <c r="GY69" s="209"/>
      <c r="GZ69" s="209"/>
      <c r="HA69" s="209"/>
      <c r="HB69" s="209"/>
      <c r="HC69" s="209"/>
      <c r="HD69" s="209"/>
      <c r="HE69" s="209"/>
      <c r="HF69" s="209"/>
      <c r="HG69" s="209"/>
      <c r="HH69" s="209"/>
      <c r="HI69" s="209"/>
      <c r="HJ69" s="209"/>
      <c r="HK69" s="209"/>
      <c r="HL69" s="209"/>
      <c r="HM69" s="209"/>
      <c r="HN69" s="209"/>
      <c r="HO69" s="209"/>
    </row>
    <row r="70" spans="1:223" s="211" customFormat="1" x14ac:dyDescent="0.25">
      <c r="A70" s="209"/>
      <c r="B70" s="202"/>
      <c r="C70" s="210"/>
      <c r="D70" s="202"/>
      <c r="E70" s="202"/>
      <c r="F70" s="202"/>
      <c r="G70" s="202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09"/>
      <c r="BY70" s="209"/>
      <c r="BZ70" s="209"/>
      <c r="CA70" s="209"/>
      <c r="CB70" s="209"/>
      <c r="CC70" s="209"/>
      <c r="CD70" s="209"/>
      <c r="CE70" s="209"/>
      <c r="CF70" s="209"/>
      <c r="CG70" s="209"/>
      <c r="CH70" s="209"/>
      <c r="CI70" s="209"/>
      <c r="CJ70" s="209"/>
      <c r="CK70" s="209"/>
      <c r="CL70" s="209"/>
      <c r="CM70" s="209"/>
      <c r="CN70" s="209"/>
      <c r="CO70" s="209"/>
      <c r="CP70" s="209"/>
      <c r="CQ70" s="209"/>
      <c r="CR70" s="209"/>
      <c r="CS70" s="209"/>
      <c r="CT70" s="209"/>
      <c r="CU70" s="209"/>
      <c r="CV70" s="209"/>
      <c r="CW70" s="209"/>
      <c r="CX70" s="209"/>
      <c r="CY70" s="209"/>
      <c r="CZ70" s="209"/>
      <c r="DA70" s="209"/>
      <c r="DB70" s="209"/>
      <c r="DC70" s="209"/>
      <c r="DD70" s="209"/>
      <c r="DE70" s="209"/>
      <c r="DF70" s="209"/>
      <c r="DG70" s="209"/>
      <c r="DH70" s="209"/>
      <c r="DI70" s="209"/>
      <c r="DJ70" s="209"/>
      <c r="DK70" s="209"/>
      <c r="DL70" s="209"/>
      <c r="DM70" s="209"/>
      <c r="DN70" s="209"/>
      <c r="DO70" s="209"/>
      <c r="DP70" s="209"/>
      <c r="DQ70" s="209"/>
      <c r="DR70" s="209"/>
      <c r="DS70" s="209"/>
      <c r="DT70" s="209"/>
      <c r="DU70" s="209"/>
      <c r="DV70" s="209"/>
      <c r="DW70" s="209"/>
      <c r="DX70" s="209"/>
      <c r="DY70" s="209"/>
      <c r="DZ70" s="209"/>
      <c r="EA70" s="209"/>
      <c r="EB70" s="209"/>
      <c r="EC70" s="209"/>
      <c r="ED70" s="209"/>
      <c r="EE70" s="209"/>
      <c r="EF70" s="209"/>
      <c r="EG70" s="209"/>
      <c r="EH70" s="209"/>
      <c r="EI70" s="209"/>
      <c r="EJ70" s="209"/>
      <c r="EK70" s="209"/>
      <c r="EL70" s="209"/>
      <c r="EM70" s="209"/>
      <c r="EN70" s="209"/>
      <c r="EO70" s="209"/>
      <c r="EP70" s="209"/>
      <c r="EQ70" s="209"/>
      <c r="ER70" s="209"/>
      <c r="ES70" s="209"/>
      <c r="ET70" s="209"/>
      <c r="EU70" s="209"/>
      <c r="EV70" s="209"/>
      <c r="EW70" s="209"/>
      <c r="EX70" s="209"/>
      <c r="EY70" s="209"/>
      <c r="EZ70" s="209"/>
      <c r="FA70" s="209"/>
      <c r="FB70" s="209"/>
      <c r="FC70" s="209"/>
      <c r="FD70" s="209"/>
      <c r="FE70" s="209"/>
      <c r="FF70" s="209"/>
      <c r="FG70" s="209"/>
      <c r="FH70" s="209"/>
      <c r="FI70" s="209"/>
      <c r="FJ70" s="209"/>
      <c r="FK70" s="209"/>
      <c r="FL70" s="209"/>
      <c r="FM70" s="209"/>
      <c r="FN70" s="209"/>
      <c r="FO70" s="209"/>
      <c r="FP70" s="209"/>
      <c r="FQ70" s="209"/>
      <c r="FR70" s="209"/>
      <c r="FS70" s="209"/>
      <c r="FT70" s="209"/>
      <c r="FU70" s="209"/>
      <c r="FV70" s="209"/>
      <c r="FW70" s="209"/>
      <c r="FX70" s="209"/>
      <c r="FY70" s="209"/>
      <c r="FZ70" s="209"/>
      <c r="GA70" s="209"/>
      <c r="GB70" s="209"/>
      <c r="GC70" s="209"/>
      <c r="GD70" s="209"/>
      <c r="GE70" s="209"/>
      <c r="GF70" s="209"/>
      <c r="GG70" s="209"/>
      <c r="GH70" s="209"/>
      <c r="GI70" s="209"/>
      <c r="GJ70" s="209"/>
      <c r="GK70" s="209"/>
      <c r="GL70" s="209"/>
      <c r="GM70" s="209"/>
      <c r="GN70" s="209"/>
      <c r="GO70" s="209"/>
      <c r="GP70" s="209"/>
      <c r="GQ70" s="209"/>
      <c r="GR70" s="209"/>
      <c r="GS70" s="209"/>
      <c r="GT70" s="209"/>
      <c r="GU70" s="209"/>
      <c r="GV70" s="209"/>
      <c r="GW70" s="209"/>
      <c r="GX70" s="209"/>
      <c r="GY70" s="209"/>
      <c r="GZ70" s="209"/>
      <c r="HA70" s="209"/>
      <c r="HB70" s="209"/>
      <c r="HC70" s="209"/>
      <c r="HD70" s="209"/>
      <c r="HE70" s="209"/>
      <c r="HF70" s="209"/>
      <c r="HG70" s="209"/>
      <c r="HH70" s="209"/>
      <c r="HI70" s="209"/>
      <c r="HJ70" s="209"/>
      <c r="HK70" s="209"/>
      <c r="HL70" s="209"/>
      <c r="HM70" s="209"/>
      <c r="HN70" s="209"/>
      <c r="HO70" s="209"/>
    </row>
    <row r="71" spans="1:223" s="211" customFormat="1" x14ac:dyDescent="0.25">
      <c r="A71" s="209"/>
      <c r="B71" s="202"/>
      <c r="C71" s="210"/>
      <c r="D71" s="202"/>
      <c r="E71" s="202"/>
      <c r="F71" s="202"/>
      <c r="G71" s="202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09"/>
      <c r="BY71" s="209"/>
      <c r="BZ71" s="209"/>
      <c r="CA71" s="209"/>
      <c r="CB71" s="209"/>
      <c r="CC71" s="209"/>
      <c r="CD71" s="209"/>
      <c r="CE71" s="209"/>
      <c r="CF71" s="209"/>
      <c r="CG71" s="209"/>
      <c r="CH71" s="209"/>
      <c r="CI71" s="209"/>
      <c r="CJ71" s="209"/>
      <c r="CK71" s="209"/>
      <c r="CL71" s="209"/>
      <c r="CM71" s="209"/>
      <c r="CN71" s="209"/>
      <c r="CO71" s="209"/>
      <c r="CP71" s="209"/>
      <c r="CQ71" s="209"/>
      <c r="CR71" s="209"/>
      <c r="CS71" s="209"/>
      <c r="CT71" s="209"/>
      <c r="CU71" s="209"/>
      <c r="CV71" s="209"/>
      <c r="CW71" s="209"/>
      <c r="CX71" s="209"/>
      <c r="CY71" s="209"/>
      <c r="CZ71" s="209"/>
      <c r="DA71" s="209"/>
      <c r="DB71" s="209"/>
      <c r="DC71" s="209"/>
      <c r="DD71" s="209"/>
      <c r="DE71" s="209"/>
      <c r="DF71" s="209"/>
      <c r="DG71" s="209"/>
      <c r="DH71" s="209"/>
      <c r="DI71" s="209"/>
      <c r="DJ71" s="209"/>
      <c r="DK71" s="209"/>
      <c r="DL71" s="209"/>
      <c r="DM71" s="209"/>
      <c r="DN71" s="209"/>
      <c r="DO71" s="209"/>
      <c r="DP71" s="209"/>
      <c r="DQ71" s="209"/>
      <c r="DR71" s="209"/>
      <c r="DS71" s="209"/>
      <c r="DT71" s="209"/>
      <c r="DU71" s="209"/>
      <c r="DV71" s="209"/>
      <c r="DW71" s="209"/>
      <c r="DX71" s="209"/>
      <c r="DY71" s="209"/>
      <c r="DZ71" s="209"/>
      <c r="EA71" s="209"/>
      <c r="EB71" s="209"/>
      <c r="EC71" s="209"/>
      <c r="ED71" s="209"/>
      <c r="EE71" s="209"/>
      <c r="EF71" s="209"/>
      <c r="EG71" s="209"/>
      <c r="EH71" s="209"/>
      <c r="EI71" s="209"/>
      <c r="EJ71" s="209"/>
      <c r="EK71" s="209"/>
      <c r="EL71" s="209"/>
      <c r="EM71" s="209"/>
      <c r="EN71" s="209"/>
      <c r="EO71" s="209"/>
      <c r="EP71" s="209"/>
      <c r="EQ71" s="209"/>
      <c r="ER71" s="209"/>
      <c r="ES71" s="209"/>
      <c r="ET71" s="209"/>
      <c r="EU71" s="209"/>
      <c r="EV71" s="209"/>
      <c r="EW71" s="209"/>
      <c r="EX71" s="209"/>
      <c r="EY71" s="209"/>
      <c r="EZ71" s="209"/>
      <c r="FA71" s="209"/>
      <c r="FB71" s="209"/>
      <c r="FC71" s="209"/>
      <c r="FD71" s="209"/>
      <c r="FE71" s="209"/>
      <c r="FF71" s="209"/>
      <c r="FG71" s="209"/>
      <c r="FH71" s="209"/>
      <c r="FI71" s="209"/>
      <c r="FJ71" s="209"/>
      <c r="FK71" s="209"/>
      <c r="FL71" s="209"/>
      <c r="FM71" s="209"/>
      <c r="FN71" s="209"/>
      <c r="FO71" s="209"/>
      <c r="FP71" s="209"/>
      <c r="FQ71" s="209"/>
      <c r="FR71" s="209"/>
      <c r="FS71" s="209"/>
      <c r="FT71" s="209"/>
      <c r="FU71" s="209"/>
      <c r="FV71" s="209"/>
      <c r="FW71" s="209"/>
      <c r="FX71" s="209"/>
      <c r="FY71" s="209"/>
      <c r="FZ71" s="209"/>
      <c r="GA71" s="209"/>
      <c r="GB71" s="209"/>
      <c r="GC71" s="209"/>
      <c r="GD71" s="209"/>
      <c r="GE71" s="209"/>
      <c r="GF71" s="209"/>
      <c r="GG71" s="209"/>
      <c r="GH71" s="209"/>
      <c r="GI71" s="209"/>
      <c r="GJ71" s="209"/>
      <c r="GK71" s="209"/>
      <c r="GL71" s="209"/>
      <c r="GM71" s="209"/>
      <c r="GN71" s="209"/>
      <c r="GO71" s="209"/>
      <c r="GP71" s="209"/>
      <c r="GQ71" s="209"/>
      <c r="GR71" s="209"/>
      <c r="GS71" s="209"/>
      <c r="GT71" s="209"/>
      <c r="GU71" s="209"/>
      <c r="GV71" s="209"/>
      <c r="GW71" s="209"/>
      <c r="GX71" s="209"/>
      <c r="GY71" s="209"/>
      <c r="GZ71" s="209"/>
      <c r="HA71" s="209"/>
      <c r="HB71" s="209"/>
      <c r="HC71" s="209"/>
      <c r="HD71" s="209"/>
      <c r="HE71" s="209"/>
      <c r="HF71" s="209"/>
      <c r="HG71" s="209"/>
      <c r="HH71" s="209"/>
      <c r="HI71" s="209"/>
      <c r="HJ71" s="209"/>
      <c r="HK71" s="209"/>
      <c r="HL71" s="209"/>
      <c r="HM71" s="209"/>
      <c r="HN71" s="209"/>
      <c r="HO71" s="209"/>
    </row>
    <row r="72" spans="1:223" s="211" customFormat="1" x14ac:dyDescent="0.25">
      <c r="A72" s="209"/>
      <c r="B72" s="202"/>
      <c r="C72" s="210"/>
      <c r="D72" s="202"/>
      <c r="E72" s="202"/>
      <c r="F72" s="202"/>
      <c r="G72" s="202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09"/>
      <c r="BY72" s="209"/>
      <c r="BZ72" s="209"/>
      <c r="CA72" s="209"/>
      <c r="CB72" s="209"/>
      <c r="CC72" s="209"/>
      <c r="CD72" s="209"/>
      <c r="CE72" s="209"/>
      <c r="CF72" s="209"/>
      <c r="CG72" s="209"/>
      <c r="CH72" s="209"/>
      <c r="CI72" s="209"/>
      <c r="CJ72" s="209"/>
      <c r="CK72" s="209"/>
      <c r="CL72" s="209"/>
      <c r="CM72" s="209"/>
      <c r="CN72" s="209"/>
      <c r="CO72" s="209"/>
      <c r="CP72" s="209"/>
      <c r="CQ72" s="209"/>
      <c r="CR72" s="209"/>
      <c r="CS72" s="209"/>
      <c r="CT72" s="209"/>
      <c r="CU72" s="209"/>
      <c r="CV72" s="209"/>
      <c r="CW72" s="209"/>
      <c r="CX72" s="209"/>
      <c r="CY72" s="209"/>
      <c r="CZ72" s="209"/>
      <c r="DA72" s="209"/>
      <c r="DB72" s="209"/>
      <c r="DC72" s="209"/>
      <c r="DD72" s="209"/>
      <c r="DE72" s="209"/>
      <c r="DF72" s="209"/>
      <c r="DG72" s="209"/>
      <c r="DH72" s="209"/>
      <c r="DI72" s="209"/>
      <c r="DJ72" s="209"/>
      <c r="DK72" s="209"/>
      <c r="DL72" s="209"/>
      <c r="DM72" s="209"/>
      <c r="DN72" s="209"/>
      <c r="DO72" s="209"/>
      <c r="DP72" s="209"/>
      <c r="DQ72" s="209"/>
      <c r="DR72" s="209"/>
      <c r="DS72" s="209"/>
      <c r="DT72" s="209"/>
      <c r="DU72" s="209"/>
      <c r="DV72" s="209"/>
      <c r="DW72" s="209"/>
      <c r="DX72" s="209"/>
      <c r="DY72" s="209"/>
      <c r="DZ72" s="209"/>
      <c r="EA72" s="209"/>
      <c r="EB72" s="209"/>
      <c r="EC72" s="209"/>
      <c r="ED72" s="209"/>
      <c r="EE72" s="209"/>
      <c r="EF72" s="209"/>
      <c r="EG72" s="209"/>
      <c r="EH72" s="209"/>
      <c r="EI72" s="209"/>
      <c r="EJ72" s="209"/>
      <c r="EK72" s="209"/>
      <c r="EL72" s="209"/>
      <c r="EM72" s="209"/>
      <c r="EN72" s="209"/>
      <c r="EO72" s="209"/>
      <c r="EP72" s="209"/>
      <c r="EQ72" s="209"/>
      <c r="ER72" s="209"/>
      <c r="ES72" s="209"/>
      <c r="ET72" s="209"/>
      <c r="EU72" s="209"/>
      <c r="EV72" s="209"/>
      <c r="EW72" s="209"/>
      <c r="EX72" s="209"/>
      <c r="EY72" s="209"/>
      <c r="EZ72" s="209"/>
      <c r="FA72" s="209"/>
      <c r="FB72" s="209"/>
      <c r="FC72" s="209"/>
      <c r="FD72" s="209"/>
      <c r="FE72" s="209"/>
      <c r="FF72" s="209"/>
      <c r="FG72" s="209"/>
      <c r="FH72" s="209"/>
      <c r="FI72" s="209"/>
      <c r="FJ72" s="209"/>
      <c r="FK72" s="209"/>
      <c r="FL72" s="209"/>
      <c r="FM72" s="209"/>
      <c r="FN72" s="209"/>
      <c r="FO72" s="209"/>
      <c r="FP72" s="209"/>
      <c r="FQ72" s="209"/>
      <c r="FR72" s="209"/>
      <c r="FS72" s="209"/>
      <c r="FT72" s="209"/>
      <c r="FU72" s="209"/>
      <c r="FV72" s="209"/>
      <c r="FW72" s="209"/>
      <c r="FX72" s="209"/>
      <c r="FY72" s="209"/>
      <c r="FZ72" s="209"/>
      <c r="GA72" s="209"/>
      <c r="GB72" s="209"/>
      <c r="GC72" s="209"/>
      <c r="GD72" s="209"/>
      <c r="GE72" s="209"/>
      <c r="GF72" s="209"/>
      <c r="GG72" s="209"/>
      <c r="GH72" s="209"/>
      <c r="GI72" s="209"/>
      <c r="GJ72" s="209"/>
      <c r="GK72" s="209"/>
      <c r="GL72" s="209"/>
      <c r="GM72" s="209"/>
      <c r="GN72" s="209"/>
      <c r="GO72" s="209"/>
      <c r="GP72" s="209"/>
      <c r="GQ72" s="209"/>
      <c r="GR72" s="209"/>
      <c r="GS72" s="209"/>
      <c r="GT72" s="209"/>
      <c r="GU72" s="209"/>
      <c r="GV72" s="209"/>
      <c r="GW72" s="209"/>
      <c r="GX72" s="209"/>
      <c r="GY72" s="209"/>
      <c r="GZ72" s="209"/>
      <c r="HA72" s="209"/>
      <c r="HB72" s="209"/>
      <c r="HC72" s="209"/>
      <c r="HD72" s="209"/>
      <c r="HE72" s="209"/>
      <c r="HF72" s="209"/>
      <c r="HG72" s="209"/>
      <c r="HH72" s="209"/>
      <c r="HI72" s="209"/>
      <c r="HJ72" s="209"/>
      <c r="HK72" s="209"/>
      <c r="HL72" s="209"/>
      <c r="HM72" s="209"/>
      <c r="HN72" s="209"/>
      <c r="HO72" s="209"/>
    </row>
    <row r="73" spans="1:223" s="211" customFormat="1" x14ac:dyDescent="0.25">
      <c r="A73" s="209"/>
      <c r="B73" s="202"/>
      <c r="C73" s="210"/>
      <c r="D73" s="202"/>
      <c r="E73" s="202"/>
      <c r="F73" s="202"/>
      <c r="G73" s="202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09"/>
      <c r="BY73" s="209"/>
      <c r="BZ73" s="209"/>
      <c r="CA73" s="209"/>
      <c r="CB73" s="209"/>
      <c r="CC73" s="209"/>
      <c r="CD73" s="209"/>
      <c r="CE73" s="209"/>
      <c r="CF73" s="209"/>
      <c r="CG73" s="209"/>
      <c r="CH73" s="209"/>
      <c r="CI73" s="209"/>
      <c r="CJ73" s="209"/>
      <c r="CK73" s="209"/>
      <c r="CL73" s="209"/>
      <c r="CM73" s="209"/>
      <c r="CN73" s="209"/>
      <c r="CO73" s="209"/>
      <c r="CP73" s="209"/>
      <c r="CQ73" s="209"/>
      <c r="CR73" s="209"/>
      <c r="CS73" s="209"/>
      <c r="CT73" s="209"/>
      <c r="CU73" s="209"/>
      <c r="CV73" s="209"/>
      <c r="CW73" s="209"/>
      <c r="CX73" s="209"/>
      <c r="CY73" s="209"/>
      <c r="CZ73" s="209"/>
      <c r="DA73" s="209"/>
      <c r="DB73" s="209"/>
      <c r="DC73" s="209"/>
      <c r="DD73" s="209"/>
      <c r="DE73" s="209"/>
      <c r="DF73" s="209"/>
      <c r="DG73" s="209"/>
      <c r="DH73" s="209"/>
      <c r="DI73" s="209"/>
      <c r="DJ73" s="209"/>
      <c r="DK73" s="209"/>
      <c r="DL73" s="209"/>
      <c r="DM73" s="209"/>
      <c r="DN73" s="209"/>
      <c r="DO73" s="209"/>
      <c r="DP73" s="209"/>
      <c r="DQ73" s="209"/>
      <c r="DR73" s="209"/>
      <c r="DS73" s="209"/>
      <c r="DT73" s="209"/>
      <c r="DU73" s="209"/>
      <c r="DV73" s="209"/>
      <c r="DW73" s="209"/>
      <c r="DX73" s="209"/>
      <c r="DY73" s="209"/>
      <c r="DZ73" s="209"/>
      <c r="EA73" s="209"/>
      <c r="EB73" s="209"/>
      <c r="EC73" s="209"/>
      <c r="ED73" s="209"/>
      <c r="EE73" s="209"/>
      <c r="EF73" s="209"/>
      <c r="EG73" s="209"/>
      <c r="EH73" s="209"/>
      <c r="EI73" s="209"/>
      <c r="EJ73" s="209"/>
      <c r="EK73" s="209"/>
      <c r="EL73" s="209"/>
      <c r="EM73" s="209"/>
      <c r="EN73" s="209"/>
      <c r="EO73" s="209"/>
      <c r="EP73" s="209"/>
      <c r="EQ73" s="209"/>
      <c r="ER73" s="209"/>
      <c r="ES73" s="209"/>
      <c r="ET73" s="209"/>
      <c r="EU73" s="209"/>
      <c r="EV73" s="209"/>
      <c r="EW73" s="209"/>
      <c r="EX73" s="209"/>
      <c r="EY73" s="209"/>
      <c r="EZ73" s="209"/>
      <c r="FA73" s="209"/>
      <c r="FB73" s="209"/>
      <c r="FC73" s="209"/>
      <c r="FD73" s="209"/>
      <c r="FE73" s="209"/>
      <c r="FF73" s="209"/>
      <c r="FG73" s="209"/>
      <c r="FH73" s="209"/>
      <c r="FI73" s="209"/>
      <c r="FJ73" s="209"/>
      <c r="FK73" s="209"/>
      <c r="FL73" s="209"/>
      <c r="FM73" s="209"/>
      <c r="FN73" s="209"/>
      <c r="FO73" s="209"/>
      <c r="FP73" s="209"/>
      <c r="FQ73" s="209"/>
      <c r="FR73" s="209"/>
      <c r="FS73" s="209"/>
      <c r="FT73" s="209"/>
      <c r="FU73" s="209"/>
      <c r="FV73" s="209"/>
      <c r="FW73" s="209"/>
      <c r="FX73" s="209"/>
      <c r="FY73" s="209"/>
      <c r="FZ73" s="209"/>
      <c r="GA73" s="209"/>
      <c r="GB73" s="209"/>
      <c r="GC73" s="209"/>
      <c r="GD73" s="209"/>
      <c r="GE73" s="209"/>
      <c r="GF73" s="209"/>
      <c r="GG73" s="209"/>
      <c r="GH73" s="209"/>
      <c r="GI73" s="209"/>
      <c r="GJ73" s="209"/>
      <c r="GK73" s="209"/>
      <c r="GL73" s="209"/>
      <c r="GM73" s="209"/>
      <c r="GN73" s="209"/>
      <c r="GO73" s="209"/>
      <c r="GP73" s="209"/>
      <c r="GQ73" s="209"/>
      <c r="GR73" s="209"/>
      <c r="GS73" s="209"/>
      <c r="GT73" s="209"/>
      <c r="GU73" s="209"/>
      <c r="GV73" s="209"/>
      <c r="GW73" s="209"/>
      <c r="GX73" s="209"/>
      <c r="GY73" s="209"/>
      <c r="GZ73" s="209"/>
      <c r="HA73" s="209"/>
      <c r="HB73" s="209"/>
      <c r="HC73" s="209"/>
      <c r="HD73" s="209"/>
      <c r="HE73" s="209"/>
      <c r="HF73" s="209"/>
      <c r="HG73" s="209"/>
      <c r="HH73" s="209"/>
      <c r="HI73" s="209"/>
      <c r="HJ73" s="209"/>
      <c r="HK73" s="209"/>
      <c r="HL73" s="209"/>
      <c r="HM73" s="209"/>
      <c r="HN73" s="209"/>
      <c r="HO73" s="209"/>
    </row>
    <row r="74" spans="1:223" s="211" customFormat="1" x14ac:dyDescent="0.25">
      <c r="A74" s="209"/>
      <c r="B74" s="202"/>
      <c r="C74" s="210"/>
      <c r="D74" s="202"/>
      <c r="E74" s="202"/>
      <c r="F74" s="202"/>
      <c r="G74" s="202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09"/>
      <c r="BU74" s="209"/>
      <c r="BV74" s="209"/>
      <c r="BW74" s="209"/>
      <c r="BX74" s="209"/>
      <c r="BY74" s="209"/>
      <c r="BZ74" s="209"/>
      <c r="CA74" s="209"/>
      <c r="CB74" s="209"/>
      <c r="CC74" s="209"/>
      <c r="CD74" s="209"/>
      <c r="CE74" s="209"/>
      <c r="CF74" s="209"/>
      <c r="CG74" s="209"/>
      <c r="CH74" s="209"/>
      <c r="CI74" s="209"/>
      <c r="CJ74" s="209"/>
      <c r="CK74" s="209"/>
      <c r="CL74" s="209"/>
      <c r="CM74" s="209"/>
      <c r="CN74" s="209"/>
      <c r="CO74" s="209"/>
      <c r="CP74" s="209"/>
      <c r="CQ74" s="209"/>
      <c r="CR74" s="209"/>
      <c r="CS74" s="209"/>
      <c r="CT74" s="209"/>
      <c r="CU74" s="209"/>
      <c r="CV74" s="209"/>
      <c r="CW74" s="209"/>
      <c r="CX74" s="209"/>
      <c r="CY74" s="209"/>
      <c r="CZ74" s="209"/>
      <c r="DA74" s="209"/>
      <c r="DB74" s="209"/>
      <c r="DC74" s="209"/>
      <c r="DD74" s="209"/>
      <c r="DE74" s="209"/>
      <c r="DF74" s="209"/>
      <c r="DG74" s="209"/>
      <c r="DH74" s="209"/>
      <c r="DI74" s="209"/>
      <c r="DJ74" s="209"/>
      <c r="DK74" s="209"/>
      <c r="DL74" s="209"/>
      <c r="DM74" s="209"/>
      <c r="DN74" s="209"/>
      <c r="DO74" s="209"/>
      <c r="DP74" s="209"/>
      <c r="DQ74" s="209"/>
      <c r="DR74" s="209"/>
      <c r="DS74" s="209"/>
      <c r="DT74" s="209"/>
      <c r="DU74" s="209"/>
      <c r="DV74" s="209"/>
      <c r="DW74" s="209"/>
      <c r="DX74" s="209"/>
      <c r="DY74" s="209"/>
      <c r="DZ74" s="209"/>
      <c r="EA74" s="209"/>
      <c r="EB74" s="209"/>
      <c r="EC74" s="209"/>
      <c r="ED74" s="209"/>
      <c r="EE74" s="209"/>
      <c r="EF74" s="209"/>
      <c r="EG74" s="209"/>
      <c r="EH74" s="209"/>
      <c r="EI74" s="209"/>
      <c r="EJ74" s="209"/>
      <c r="EK74" s="209"/>
      <c r="EL74" s="209"/>
      <c r="EM74" s="209"/>
      <c r="EN74" s="209"/>
      <c r="EO74" s="209"/>
      <c r="EP74" s="209"/>
      <c r="EQ74" s="209"/>
      <c r="ER74" s="209"/>
      <c r="ES74" s="209"/>
      <c r="ET74" s="209"/>
      <c r="EU74" s="209"/>
      <c r="EV74" s="209"/>
      <c r="EW74" s="209"/>
      <c r="EX74" s="209"/>
      <c r="EY74" s="209"/>
      <c r="EZ74" s="209"/>
      <c r="FA74" s="209"/>
      <c r="FB74" s="209"/>
      <c r="FC74" s="209"/>
      <c r="FD74" s="209"/>
      <c r="FE74" s="209"/>
      <c r="FF74" s="209"/>
      <c r="FG74" s="209"/>
      <c r="FH74" s="209"/>
      <c r="FI74" s="209"/>
      <c r="FJ74" s="209"/>
      <c r="FK74" s="209"/>
      <c r="FL74" s="209"/>
      <c r="FM74" s="209"/>
      <c r="FN74" s="209"/>
      <c r="FO74" s="209"/>
      <c r="FP74" s="209"/>
      <c r="FQ74" s="209"/>
      <c r="FR74" s="209"/>
      <c r="FS74" s="209"/>
      <c r="FT74" s="209"/>
      <c r="FU74" s="209"/>
      <c r="FV74" s="209"/>
      <c r="FW74" s="209"/>
      <c r="FX74" s="209"/>
      <c r="FY74" s="209"/>
      <c r="FZ74" s="209"/>
      <c r="GA74" s="209"/>
      <c r="GB74" s="209"/>
      <c r="GC74" s="209"/>
      <c r="GD74" s="209"/>
      <c r="GE74" s="209"/>
      <c r="GF74" s="209"/>
      <c r="GG74" s="209"/>
      <c r="GH74" s="209"/>
      <c r="GI74" s="209"/>
      <c r="GJ74" s="209"/>
      <c r="GK74" s="209"/>
      <c r="GL74" s="209"/>
      <c r="GM74" s="209"/>
      <c r="GN74" s="209"/>
      <c r="GO74" s="209"/>
      <c r="GP74" s="209"/>
      <c r="GQ74" s="209"/>
      <c r="GR74" s="209"/>
      <c r="GS74" s="209"/>
      <c r="GT74" s="209"/>
      <c r="GU74" s="209"/>
      <c r="GV74" s="209"/>
      <c r="GW74" s="209"/>
      <c r="GX74" s="209"/>
      <c r="GY74" s="209"/>
      <c r="GZ74" s="209"/>
      <c r="HA74" s="209"/>
      <c r="HB74" s="209"/>
      <c r="HC74" s="209"/>
      <c r="HD74" s="209"/>
      <c r="HE74" s="209"/>
      <c r="HF74" s="209"/>
      <c r="HG74" s="209"/>
      <c r="HH74" s="209"/>
      <c r="HI74" s="209"/>
      <c r="HJ74" s="209"/>
      <c r="HK74" s="209"/>
      <c r="HL74" s="209"/>
      <c r="HM74" s="209"/>
      <c r="HN74" s="209"/>
      <c r="HO74" s="209"/>
    </row>
    <row r="75" spans="1:223" s="211" customFormat="1" x14ac:dyDescent="0.25">
      <c r="A75" s="209"/>
      <c r="B75" s="202"/>
      <c r="C75" s="210"/>
      <c r="D75" s="202"/>
      <c r="E75" s="202"/>
      <c r="F75" s="202"/>
      <c r="G75" s="202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09"/>
      <c r="BQ75" s="209"/>
      <c r="BR75" s="209"/>
      <c r="BS75" s="209"/>
      <c r="BT75" s="209"/>
      <c r="BU75" s="209"/>
      <c r="BV75" s="209"/>
      <c r="BW75" s="209"/>
      <c r="BX75" s="209"/>
      <c r="BY75" s="209"/>
      <c r="BZ75" s="209"/>
      <c r="CA75" s="209"/>
      <c r="CB75" s="209"/>
      <c r="CC75" s="209"/>
      <c r="CD75" s="209"/>
      <c r="CE75" s="209"/>
      <c r="CF75" s="209"/>
      <c r="CG75" s="209"/>
      <c r="CH75" s="209"/>
      <c r="CI75" s="209"/>
      <c r="CJ75" s="209"/>
      <c r="CK75" s="209"/>
      <c r="CL75" s="209"/>
      <c r="CM75" s="209"/>
      <c r="CN75" s="209"/>
      <c r="CO75" s="209"/>
      <c r="CP75" s="209"/>
      <c r="CQ75" s="209"/>
      <c r="CR75" s="209"/>
      <c r="CS75" s="209"/>
      <c r="CT75" s="209"/>
      <c r="CU75" s="209"/>
      <c r="CV75" s="209"/>
      <c r="CW75" s="209"/>
      <c r="CX75" s="209"/>
      <c r="CY75" s="209"/>
      <c r="CZ75" s="209"/>
      <c r="DA75" s="209"/>
      <c r="DB75" s="209"/>
      <c r="DC75" s="209"/>
      <c r="DD75" s="209"/>
      <c r="DE75" s="209"/>
      <c r="DF75" s="209"/>
      <c r="DG75" s="209"/>
      <c r="DH75" s="209"/>
      <c r="DI75" s="209"/>
      <c r="DJ75" s="209"/>
      <c r="DK75" s="209"/>
      <c r="DL75" s="209"/>
      <c r="DM75" s="209"/>
      <c r="DN75" s="209"/>
      <c r="DO75" s="209"/>
      <c r="DP75" s="209"/>
      <c r="DQ75" s="209"/>
      <c r="DR75" s="209"/>
      <c r="DS75" s="209"/>
      <c r="DT75" s="209"/>
      <c r="DU75" s="209"/>
      <c r="DV75" s="209"/>
      <c r="DW75" s="209"/>
      <c r="DX75" s="209"/>
      <c r="DY75" s="209"/>
      <c r="DZ75" s="209"/>
      <c r="EA75" s="209"/>
      <c r="EB75" s="209"/>
      <c r="EC75" s="209"/>
      <c r="ED75" s="209"/>
      <c r="EE75" s="209"/>
      <c r="EF75" s="209"/>
      <c r="EG75" s="209"/>
      <c r="EH75" s="209"/>
      <c r="EI75" s="209"/>
      <c r="EJ75" s="209"/>
      <c r="EK75" s="209"/>
      <c r="EL75" s="209"/>
      <c r="EM75" s="209"/>
      <c r="EN75" s="209"/>
      <c r="EO75" s="209"/>
      <c r="EP75" s="209"/>
      <c r="EQ75" s="209"/>
      <c r="ER75" s="209"/>
      <c r="ES75" s="209"/>
      <c r="ET75" s="209"/>
      <c r="EU75" s="209"/>
      <c r="EV75" s="209"/>
      <c r="EW75" s="209"/>
      <c r="EX75" s="209"/>
      <c r="EY75" s="209"/>
      <c r="EZ75" s="209"/>
      <c r="FA75" s="209"/>
      <c r="FB75" s="209"/>
      <c r="FC75" s="209"/>
      <c r="FD75" s="209"/>
      <c r="FE75" s="209"/>
      <c r="FF75" s="209"/>
      <c r="FG75" s="209"/>
      <c r="FH75" s="209"/>
      <c r="FI75" s="209"/>
      <c r="FJ75" s="209"/>
      <c r="FK75" s="209"/>
      <c r="FL75" s="209"/>
      <c r="FM75" s="209"/>
      <c r="FN75" s="209"/>
      <c r="FO75" s="209"/>
      <c r="FP75" s="209"/>
      <c r="FQ75" s="209"/>
      <c r="FR75" s="209"/>
      <c r="FS75" s="209"/>
      <c r="FT75" s="209"/>
      <c r="FU75" s="209"/>
      <c r="FV75" s="209"/>
      <c r="FW75" s="209"/>
      <c r="FX75" s="209"/>
      <c r="FY75" s="209"/>
      <c r="FZ75" s="209"/>
      <c r="GA75" s="209"/>
      <c r="GB75" s="209"/>
      <c r="GC75" s="209"/>
      <c r="GD75" s="209"/>
      <c r="GE75" s="209"/>
      <c r="GF75" s="209"/>
      <c r="GG75" s="209"/>
      <c r="GH75" s="209"/>
      <c r="GI75" s="209"/>
      <c r="GJ75" s="209"/>
      <c r="GK75" s="209"/>
      <c r="GL75" s="209"/>
      <c r="GM75" s="209"/>
      <c r="GN75" s="209"/>
      <c r="GO75" s="209"/>
      <c r="GP75" s="209"/>
      <c r="GQ75" s="209"/>
      <c r="GR75" s="209"/>
      <c r="GS75" s="209"/>
      <c r="GT75" s="209"/>
      <c r="GU75" s="209"/>
      <c r="GV75" s="209"/>
      <c r="GW75" s="209"/>
      <c r="GX75" s="209"/>
      <c r="GY75" s="209"/>
      <c r="GZ75" s="209"/>
      <c r="HA75" s="209"/>
      <c r="HB75" s="209"/>
      <c r="HC75" s="209"/>
      <c r="HD75" s="209"/>
      <c r="HE75" s="209"/>
      <c r="HF75" s="209"/>
      <c r="HG75" s="209"/>
      <c r="HH75" s="209"/>
      <c r="HI75" s="209"/>
      <c r="HJ75" s="209"/>
      <c r="HK75" s="209"/>
      <c r="HL75" s="209"/>
      <c r="HM75" s="209"/>
      <c r="HN75" s="209"/>
      <c r="HO75" s="209"/>
    </row>
    <row r="76" spans="1:223" s="211" customFormat="1" x14ac:dyDescent="0.25">
      <c r="A76" s="209"/>
      <c r="B76" s="202"/>
      <c r="C76" s="210"/>
      <c r="D76" s="202"/>
      <c r="E76" s="202"/>
      <c r="F76" s="202"/>
      <c r="G76" s="202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  <c r="CX76" s="209"/>
      <c r="CY76" s="209"/>
      <c r="CZ76" s="209"/>
      <c r="DA76" s="209"/>
      <c r="DB76" s="209"/>
      <c r="DC76" s="209"/>
      <c r="DD76" s="209"/>
      <c r="DE76" s="209"/>
      <c r="DF76" s="209"/>
      <c r="DG76" s="209"/>
      <c r="DH76" s="209"/>
      <c r="DI76" s="209"/>
      <c r="DJ76" s="209"/>
      <c r="DK76" s="209"/>
      <c r="DL76" s="209"/>
      <c r="DM76" s="209"/>
      <c r="DN76" s="209"/>
      <c r="DO76" s="209"/>
      <c r="DP76" s="209"/>
      <c r="DQ76" s="209"/>
      <c r="DR76" s="209"/>
      <c r="DS76" s="209"/>
      <c r="DT76" s="209"/>
      <c r="DU76" s="209"/>
      <c r="DV76" s="209"/>
      <c r="DW76" s="209"/>
      <c r="DX76" s="209"/>
      <c r="DY76" s="209"/>
      <c r="DZ76" s="209"/>
      <c r="EA76" s="209"/>
      <c r="EB76" s="209"/>
      <c r="EC76" s="209"/>
      <c r="ED76" s="209"/>
      <c r="EE76" s="209"/>
      <c r="EF76" s="209"/>
      <c r="EG76" s="209"/>
      <c r="EH76" s="209"/>
      <c r="EI76" s="209"/>
      <c r="EJ76" s="209"/>
      <c r="EK76" s="209"/>
      <c r="EL76" s="209"/>
      <c r="EM76" s="209"/>
      <c r="EN76" s="209"/>
      <c r="EO76" s="209"/>
      <c r="EP76" s="209"/>
      <c r="EQ76" s="209"/>
      <c r="ER76" s="209"/>
      <c r="ES76" s="209"/>
      <c r="ET76" s="209"/>
      <c r="EU76" s="209"/>
      <c r="EV76" s="209"/>
      <c r="EW76" s="209"/>
      <c r="EX76" s="209"/>
      <c r="EY76" s="209"/>
      <c r="EZ76" s="209"/>
      <c r="FA76" s="209"/>
      <c r="FB76" s="209"/>
      <c r="FC76" s="209"/>
      <c r="FD76" s="209"/>
      <c r="FE76" s="209"/>
      <c r="FF76" s="209"/>
      <c r="FG76" s="209"/>
      <c r="FH76" s="209"/>
      <c r="FI76" s="209"/>
      <c r="FJ76" s="209"/>
      <c r="FK76" s="209"/>
      <c r="FL76" s="209"/>
      <c r="FM76" s="209"/>
      <c r="FN76" s="209"/>
      <c r="FO76" s="209"/>
      <c r="FP76" s="209"/>
      <c r="FQ76" s="209"/>
      <c r="FR76" s="209"/>
      <c r="FS76" s="209"/>
      <c r="FT76" s="209"/>
      <c r="FU76" s="209"/>
      <c r="FV76" s="209"/>
      <c r="FW76" s="209"/>
      <c r="FX76" s="209"/>
      <c r="FY76" s="209"/>
      <c r="FZ76" s="209"/>
      <c r="GA76" s="209"/>
      <c r="GB76" s="209"/>
      <c r="GC76" s="209"/>
      <c r="GD76" s="209"/>
      <c r="GE76" s="209"/>
      <c r="GF76" s="209"/>
      <c r="GG76" s="209"/>
      <c r="GH76" s="209"/>
      <c r="GI76" s="209"/>
      <c r="GJ76" s="209"/>
      <c r="GK76" s="209"/>
      <c r="GL76" s="209"/>
      <c r="GM76" s="209"/>
      <c r="GN76" s="209"/>
      <c r="GO76" s="209"/>
      <c r="GP76" s="209"/>
      <c r="GQ76" s="209"/>
      <c r="GR76" s="209"/>
      <c r="GS76" s="209"/>
      <c r="GT76" s="209"/>
      <c r="GU76" s="209"/>
      <c r="GV76" s="209"/>
      <c r="GW76" s="209"/>
      <c r="GX76" s="209"/>
      <c r="GY76" s="209"/>
      <c r="GZ76" s="209"/>
      <c r="HA76" s="209"/>
      <c r="HB76" s="209"/>
      <c r="HC76" s="209"/>
      <c r="HD76" s="209"/>
      <c r="HE76" s="209"/>
      <c r="HF76" s="209"/>
      <c r="HG76" s="209"/>
      <c r="HH76" s="209"/>
      <c r="HI76" s="209"/>
      <c r="HJ76" s="209"/>
      <c r="HK76" s="209"/>
      <c r="HL76" s="209"/>
      <c r="HM76" s="209"/>
      <c r="HN76" s="209"/>
      <c r="HO76" s="209"/>
    </row>
    <row r="77" spans="1:223" s="211" customFormat="1" x14ac:dyDescent="0.25">
      <c r="A77" s="209"/>
      <c r="B77" s="202"/>
      <c r="C77" s="210"/>
      <c r="D77" s="202"/>
      <c r="E77" s="202"/>
      <c r="F77" s="202"/>
      <c r="G77" s="202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  <c r="CX77" s="209"/>
      <c r="CY77" s="209"/>
      <c r="CZ77" s="209"/>
      <c r="DA77" s="209"/>
      <c r="DB77" s="209"/>
      <c r="DC77" s="209"/>
      <c r="DD77" s="209"/>
      <c r="DE77" s="209"/>
      <c r="DF77" s="209"/>
      <c r="DG77" s="209"/>
      <c r="DH77" s="209"/>
      <c r="DI77" s="209"/>
      <c r="DJ77" s="209"/>
      <c r="DK77" s="209"/>
      <c r="DL77" s="209"/>
      <c r="DM77" s="209"/>
      <c r="DN77" s="209"/>
      <c r="DO77" s="209"/>
      <c r="DP77" s="209"/>
      <c r="DQ77" s="209"/>
      <c r="DR77" s="209"/>
      <c r="DS77" s="209"/>
      <c r="DT77" s="209"/>
      <c r="DU77" s="209"/>
      <c r="DV77" s="209"/>
      <c r="DW77" s="209"/>
      <c r="DX77" s="209"/>
      <c r="DY77" s="209"/>
      <c r="DZ77" s="209"/>
      <c r="EA77" s="209"/>
      <c r="EB77" s="209"/>
      <c r="EC77" s="209"/>
      <c r="ED77" s="209"/>
      <c r="EE77" s="209"/>
      <c r="EF77" s="209"/>
      <c r="EG77" s="209"/>
      <c r="EH77" s="209"/>
      <c r="EI77" s="209"/>
      <c r="EJ77" s="209"/>
      <c r="EK77" s="209"/>
      <c r="EL77" s="209"/>
      <c r="EM77" s="209"/>
      <c r="EN77" s="209"/>
      <c r="EO77" s="209"/>
      <c r="EP77" s="209"/>
      <c r="EQ77" s="209"/>
      <c r="ER77" s="209"/>
      <c r="ES77" s="209"/>
      <c r="ET77" s="209"/>
      <c r="EU77" s="209"/>
      <c r="EV77" s="209"/>
      <c r="EW77" s="209"/>
      <c r="EX77" s="209"/>
      <c r="EY77" s="209"/>
      <c r="EZ77" s="209"/>
      <c r="FA77" s="209"/>
      <c r="FB77" s="209"/>
      <c r="FC77" s="209"/>
      <c r="FD77" s="209"/>
      <c r="FE77" s="209"/>
      <c r="FF77" s="209"/>
      <c r="FG77" s="209"/>
      <c r="FH77" s="209"/>
      <c r="FI77" s="209"/>
      <c r="FJ77" s="209"/>
      <c r="FK77" s="209"/>
      <c r="FL77" s="209"/>
      <c r="FM77" s="209"/>
      <c r="FN77" s="209"/>
      <c r="FO77" s="209"/>
      <c r="FP77" s="209"/>
      <c r="FQ77" s="209"/>
      <c r="FR77" s="209"/>
      <c r="FS77" s="209"/>
      <c r="FT77" s="209"/>
      <c r="FU77" s="209"/>
      <c r="FV77" s="209"/>
      <c r="FW77" s="209"/>
      <c r="FX77" s="209"/>
      <c r="FY77" s="209"/>
      <c r="FZ77" s="209"/>
      <c r="GA77" s="209"/>
      <c r="GB77" s="209"/>
      <c r="GC77" s="209"/>
      <c r="GD77" s="209"/>
      <c r="GE77" s="209"/>
      <c r="GF77" s="209"/>
      <c r="GG77" s="209"/>
      <c r="GH77" s="209"/>
      <c r="GI77" s="209"/>
      <c r="GJ77" s="209"/>
      <c r="GK77" s="209"/>
      <c r="GL77" s="209"/>
      <c r="GM77" s="209"/>
      <c r="GN77" s="209"/>
      <c r="GO77" s="209"/>
      <c r="GP77" s="209"/>
      <c r="GQ77" s="209"/>
      <c r="GR77" s="209"/>
      <c r="GS77" s="209"/>
      <c r="GT77" s="209"/>
      <c r="GU77" s="209"/>
      <c r="GV77" s="209"/>
      <c r="GW77" s="209"/>
      <c r="GX77" s="209"/>
      <c r="GY77" s="209"/>
      <c r="GZ77" s="209"/>
      <c r="HA77" s="209"/>
      <c r="HB77" s="209"/>
      <c r="HC77" s="209"/>
      <c r="HD77" s="209"/>
      <c r="HE77" s="209"/>
      <c r="HF77" s="209"/>
      <c r="HG77" s="209"/>
      <c r="HH77" s="209"/>
      <c r="HI77" s="209"/>
      <c r="HJ77" s="209"/>
      <c r="HK77" s="209"/>
      <c r="HL77" s="209"/>
      <c r="HM77" s="209"/>
      <c r="HN77" s="209"/>
      <c r="HO77" s="209"/>
    </row>
    <row r="78" spans="1:223" s="211" customFormat="1" x14ac:dyDescent="0.25">
      <c r="A78" s="209"/>
      <c r="B78" s="202"/>
      <c r="C78" s="210"/>
      <c r="D78" s="202"/>
      <c r="E78" s="202"/>
      <c r="F78" s="202"/>
      <c r="G78" s="202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  <c r="CX78" s="209"/>
      <c r="CY78" s="209"/>
      <c r="CZ78" s="209"/>
      <c r="DA78" s="209"/>
      <c r="DB78" s="209"/>
      <c r="DC78" s="209"/>
      <c r="DD78" s="209"/>
      <c r="DE78" s="209"/>
      <c r="DF78" s="209"/>
      <c r="DG78" s="209"/>
      <c r="DH78" s="209"/>
      <c r="DI78" s="209"/>
      <c r="DJ78" s="209"/>
      <c r="DK78" s="209"/>
      <c r="DL78" s="209"/>
      <c r="DM78" s="209"/>
      <c r="DN78" s="209"/>
      <c r="DO78" s="209"/>
      <c r="DP78" s="209"/>
      <c r="DQ78" s="209"/>
      <c r="DR78" s="209"/>
      <c r="DS78" s="209"/>
      <c r="DT78" s="209"/>
      <c r="DU78" s="209"/>
      <c r="DV78" s="209"/>
      <c r="DW78" s="209"/>
      <c r="DX78" s="209"/>
      <c r="DY78" s="209"/>
      <c r="DZ78" s="209"/>
      <c r="EA78" s="209"/>
      <c r="EB78" s="209"/>
      <c r="EC78" s="209"/>
      <c r="ED78" s="209"/>
      <c r="EE78" s="209"/>
      <c r="EF78" s="209"/>
      <c r="EG78" s="209"/>
      <c r="EH78" s="209"/>
      <c r="EI78" s="209"/>
      <c r="EJ78" s="209"/>
      <c r="EK78" s="209"/>
      <c r="EL78" s="209"/>
      <c r="EM78" s="209"/>
      <c r="EN78" s="209"/>
      <c r="EO78" s="209"/>
      <c r="EP78" s="209"/>
      <c r="EQ78" s="209"/>
      <c r="ER78" s="209"/>
      <c r="ES78" s="209"/>
      <c r="ET78" s="209"/>
      <c r="EU78" s="209"/>
      <c r="EV78" s="209"/>
      <c r="EW78" s="209"/>
      <c r="EX78" s="209"/>
      <c r="EY78" s="209"/>
      <c r="EZ78" s="209"/>
      <c r="FA78" s="209"/>
      <c r="FB78" s="209"/>
      <c r="FC78" s="209"/>
      <c r="FD78" s="209"/>
      <c r="FE78" s="209"/>
      <c r="FF78" s="209"/>
      <c r="FG78" s="209"/>
      <c r="FH78" s="209"/>
      <c r="FI78" s="209"/>
      <c r="FJ78" s="209"/>
      <c r="FK78" s="209"/>
      <c r="FL78" s="209"/>
      <c r="FM78" s="209"/>
      <c r="FN78" s="209"/>
      <c r="FO78" s="209"/>
      <c r="FP78" s="209"/>
      <c r="FQ78" s="209"/>
      <c r="FR78" s="209"/>
      <c r="FS78" s="209"/>
      <c r="FT78" s="209"/>
      <c r="FU78" s="209"/>
      <c r="FV78" s="209"/>
      <c r="FW78" s="209"/>
      <c r="FX78" s="209"/>
      <c r="FY78" s="209"/>
      <c r="FZ78" s="209"/>
      <c r="GA78" s="209"/>
      <c r="GB78" s="209"/>
      <c r="GC78" s="209"/>
      <c r="GD78" s="209"/>
      <c r="GE78" s="209"/>
      <c r="GF78" s="209"/>
      <c r="GG78" s="209"/>
      <c r="GH78" s="209"/>
      <c r="GI78" s="209"/>
      <c r="GJ78" s="209"/>
      <c r="GK78" s="209"/>
      <c r="GL78" s="209"/>
      <c r="GM78" s="209"/>
      <c r="GN78" s="209"/>
      <c r="GO78" s="209"/>
      <c r="GP78" s="209"/>
      <c r="GQ78" s="209"/>
      <c r="GR78" s="209"/>
      <c r="GS78" s="209"/>
      <c r="GT78" s="209"/>
      <c r="GU78" s="209"/>
      <c r="GV78" s="209"/>
      <c r="GW78" s="209"/>
      <c r="GX78" s="209"/>
      <c r="GY78" s="209"/>
      <c r="GZ78" s="209"/>
      <c r="HA78" s="209"/>
      <c r="HB78" s="209"/>
      <c r="HC78" s="209"/>
      <c r="HD78" s="209"/>
      <c r="HE78" s="209"/>
      <c r="HF78" s="209"/>
      <c r="HG78" s="209"/>
      <c r="HH78" s="209"/>
      <c r="HI78" s="209"/>
      <c r="HJ78" s="209"/>
      <c r="HK78" s="209"/>
      <c r="HL78" s="209"/>
      <c r="HM78" s="209"/>
      <c r="HN78" s="209"/>
      <c r="HO78" s="209"/>
    </row>
    <row r="79" spans="1:223" s="211" customFormat="1" x14ac:dyDescent="0.25">
      <c r="A79" s="209"/>
      <c r="B79" s="202"/>
      <c r="C79" s="210"/>
      <c r="D79" s="202"/>
      <c r="E79" s="202"/>
      <c r="F79" s="202"/>
      <c r="G79" s="202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  <c r="CX79" s="209"/>
      <c r="CY79" s="209"/>
      <c r="CZ79" s="209"/>
      <c r="DA79" s="209"/>
      <c r="DB79" s="209"/>
      <c r="DC79" s="209"/>
      <c r="DD79" s="209"/>
      <c r="DE79" s="209"/>
      <c r="DF79" s="209"/>
      <c r="DG79" s="209"/>
      <c r="DH79" s="209"/>
      <c r="DI79" s="209"/>
      <c r="DJ79" s="209"/>
      <c r="DK79" s="209"/>
      <c r="DL79" s="209"/>
      <c r="DM79" s="209"/>
      <c r="DN79" s="209"/>
      <c r="DO79" s="209"/>
      <c r="DP79" s="209"/>
      <c r="DQ79" s="209"/>
      <c r="DR79" s="209"/>
      <c r="DS79" s="209"/>
      <c r="DT79" s="209"/>
      <c r="DU79" s="209"/>
      <c r="DV79" s="209"/>
      <c r="DW79" s="209"/>
      <c r="DX79" s="209"/>
      <c r="DY79" s="209"/>
      <c r="DZ79" s="209"/>
      <c r="EA79" s="209"/>
      <c r="EB79" s="209"/>
      <c r="EC79" s="209"/>
      <c r="ED79" s="209"/>
      <c r="EE79" s="209"/>
      <c r="EF79" s="209"/>
      <c r="EG79" s="209"/>
      <c r="EH79" s="209"/>
      <c r="EI79" s="209"/>
      <c r="EJ79" s="209"/>
      <c r="EK79" s="209"/>
      <c r="EL79" s="209"/>
      <c r="EM79" s="209"/>
      <c r="EN79" s="209"/>
      <c r="EO79" s="209"/>
      <c r="EP79" s="209"/>
      <c r="EQ79" s="209"/>
      <c r="ER79" s="209"/>
      <c r="ES79" s="209"/>
      <c r="ET79" s="209"/>
      <c r="EU79" s="209"/>
      <c r="EV79" s="209"/>
      <c r="EW79" s="209"/>
      <c r="EX79" s="209"/>
      <c r="EY79" s="209"/>
      <c r="EZ79" s="209"/>
      <c r="FA79" s="209"/>
      <c r="FB79" s="209"/>
      <c r="FC79" s="209"/>
      <c r="FD79" s="209"/>
      <c r="FE79" s="209"/>
      <c r="FF79" s="209"/>
      <c r="FG79" s="209"/>
      <c r="FH79" s="209"/>
      <c r="FI79" s="209"/>
      <c r="FJ79" s="209"/>
      <c r="FK79" s="209"/>
      <c r="FL79" s="209"/>
      <c r="FM79" s="209"/>
      <c r="FN79" s="209"/>
      <c r="FO79" s="209"/>
      <c r="FP79" s="209"/>
      <c r="FQ79" s="209"/>
      <c r="FR79" s="209"/>
      <c r="FS79" s="209"/>
      <c r="FT79" s="209"/>
      <c r="FU79" s="209"/>
      <c r="FV79" s="209"/>
      <c r="FW79" s="209"/>
      <c r="FX79" s="209"/>
      <c r="FY79" s="209"/>
      <c r="FZ79" s="209"/>
      <c r="GA79" s="209"/>
      <c r="GB79" s="209"/>
      <c r="GC79" s="209"/>
      <c r="GD79" s="209"/>
      <c r="GE79" s="209"/>
      <c r="GF79" s="209"/>
      <c r="GG79" s="209"/>
      <c r="GH79" s="209"/>
      <c r="GI79" s="209"/>
      <c r="GJ79" s="209"/>
      <c r="GK79" s="209"/>
      <c r="GL79" s="209"/>
      <c r="GM79" s="209"/>
      <c r="GN79" s="209"/>
      <c r="GO79" s="209"/>
      <c r="GP79" s="209"/>
      <c r="GQ79" s="209"/>
      <c r="GR79" s="209"/>
      <c r="GS79" s="209"/>
      <c r="GT79" s="209"/>
      <c r="GU79" s="209"/>
      <c r="GV79" s="209"/>
      <c r="GW79" s="209"/>
      <c r="GX79" s="209"/>
      <c r="GY79" s="209"/>
      <c r="GZ79" s="209"/>
      <c r="HA79" s="209"/>
      <c r="HB79" s="209"/>
      <c r="HC79" s="209"/>
      <c r="HD79" s="209"/>
      <c r="HE79" s="209"/>
      <c r="HF79" s="209"/>
      <c r="HG79" s="209"/>
      <c r="HH79" s="209"/>
      <c r="HI79" s="209"/>
      <c r="HJ79" s="209"/>
      <c r="HK79" s="209"/>
      <c r="HL79" s="209"/>
      <c r="HM79" s="209"/>
      <c r="HN79" s="209"/>
      <c r="HO79" s="209"/>
    </row>
    <row r="80" spans="1:223" s="211" customFormat="1" x14ac:dyDescent="0.25">
      <c r="A80" s="209"/>
      <c r="B80" s="202"/>
      <c r="C80" s="210"/>
      <c r="D80" s="202"/>
      <c r="E80" s="202"/>
      <c r="F80" s="202"/>
      <c r="G80" s="202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09"/>
      <c r="BY80" s="209"/>
      <c r="BZ80" s="209"/>
      <c r="CA80" s="209"/>
      <c r="CB80" s="209"/>
      <c r="CC80" s="209"/>
      <c r="CD80" s="209"/>
      <c r="CE80" s="209"/>
      <c r="CF80" s="209"/>
      <c r="CG80" s="209"/>
      <c r="CH80" s="209"/>
      <c r="CI80" s="209"/>
      <c r="CJ80" s="209"/>
      <c r="CK80" s="209"/>
      <c r="CL80" s="209"/>
      <c r="CM80" s="209"/>
      <c r="CN80" s="209"/>
      <c r="CO80" s="209"/>
      <c r="CP80" s="209"/>
      <c r="CQ80" s="209"/>
      <c r="CR80" s="209"/>
      <c r="CS80" s="209"/>
      <c r="CT80" s="209"/>
      <c r="CU80" s="209"/>
      <c r="CV80" s="209"/>
      <c r="CW80" s="209"/>
      <c r="CX80" s="209"/>
      <c r="CY80" s="209"/>
      <c r="CZ80" s="209"/>
      <c r="DA80" s="209"/>
      <c r="DB80" s="209"/>
      <c r="DC80" s="209"/>
      <c r="DD80" s="209"/>
      <c r="DE80" s="209"/>
      <c r="DF80" s="209"/>
      <c r="DG80" s="209"/>
      <c r="DH80" s="209"/>
      <c r="DI80" s="209"/>
      <c r="DJ80" s="209"/>
      <c r="DK80" s="209"/>
      <c r="DL80" s="209"/>
      <c r="DM80" s="209"/>
      <c r="DN80" s="209"/>
      <c r="DO80" s="209"/>
      <c r="DP80" s="209"/>
      <c r="DQ80" s="209"/>
      <c r="DR80" s="209"/>
      <c r="DS80" s="209"/>
      <c r="DT80" s="209"/>
      <c r="DU80" s="209"/>
      <c r="DV80" s="209"/>
      <c r="DW80" s="209"/>
      <c r="DX80" s="209"/>
      <c r="DY80" s="209"/>
      <c r="DZ80" s="209"/>
      <c r="EA80" s="209"/>
      <c r="EB80" s="209"/>
      <c r="EC80" s="209"/>
      <c r="ED80" s="209"/>
      <c r="EE80" s="209"/>
      <c r="EF80" s="209"/>
      <c r="EG80" s="209"/>
      <c r="EH80" s="209"/>
      <c r="EI80" s="209"/>
      <c r="EJ80" s="209"/>
      <c r="EK80" s="209"/>
      <c r="EL80" s="209"/>
      <c r="EM80" s="209"/>
      <c r="EN80" s="209"/>
      <c r="EO80" s="209"/>
      <c r="EP80" s="209"/>
      <c r="EQ80" s="209"/>
      <c r="ER80" s="209"/>
      <c r="ES80" s="209"/>
      <c r="ET80" s="209"/>
      <c r="EU80" s="209"/>
      <c r="EV80" s="209"/>
      <c r="EW80" s="209"/>
      <c r="EX80" s="209"/>
      <c r="EY80" s="209"/>
      <c r="EZ80" s="209"/>
      <c r="FA80" s="209"/>
      <c r="FB80" s="209"/>
      <c r="FC80" s="209"/>
      <c r="FD80" s="209"/>
      <c r="FE80" s="209"/>
      <c r="FF80" s="209"/>
      <c r="FG80" s="209"/>
      <c r="FH80" s="209"/>
      <c r="FI80" s="209"/>
      <c r="FJ80" s="209"/>
      <c r="FK80" s="209"/>
      <c r="FL80" s="209"/>
      <c r="FM80" s="209"/>
      <c r="FN80" s="209"/>
      <c r="FO80" s="209"/>
      <c r="FP80" s="209"/>
      <c r="FQ80" s="209"/>
      <c r="FR80" s="209"/>
      <c r="FS80" s="209"/>
      <c r="FT80" s="209"/>
      <c r="FU80" s="209"/>
      <c r="FV80" s="209"/>
      <c r="FW80" s="209"/>
      <c r="FX80" s="209"/>
      <c r="FY80" s="209"/>
      <c r="FZ80" s="209"/>
      <c r="GA80" s="209"/>
      <c r="GB80" s="209"/>
      <c r="GC80" s="209"/>
      <c r="GD80" s="209"/>
      <c r="GE80" s="209"/>
      <c r="GF80" s="209"/>
      <c r="GG80" s="209"/>
      <c r="GH80" s="209"/>
      <c r="GI80" s="209"/>
      <c r="GJ80" s="209"/>
      <c r="GK80" s="209"/>
      <c r="GL80" s="209"/>
      <c r="GM80" s="209"/>
      <c r="GN80" s="209"/>
      <c r="GO80" s="209"/>
      <c r="GP80" s="209"/>
      <c r="GQ80" s="209"/>
      <c r="GR80" s="209"/>
      <c r="GS80" s="209"/>
      <c r="GT80" s="209"/>
      <c r="GU80" s="209"/>
      <c r="GV80" s="209"/>
      <c r="GW80" s="209"/>
      <c r="GX80" s="209"/>
      <c r="GY80" s="209"/>
      <c r="GZ80" s="209"/>
      <c r="HA80" s="209"/>
      <c r="HB80" s="209"/>
      <c r="HC80" s="209"/>
      <c r="HD80" s="209"/>
      <c r="HE80" s="209"/>
      <c r="HF80" s="209"/>
      <c r="HG80" s="209"/>
      <c r="HH80" s="209"/>
      <c r="HI80" s="209"/>
      <c r="HJ80" s="209"/>
      <c r="HK80" s="209"/>
      <c r="HL80" s="209"/>
      <c r="HM80" s="209"/>
      <c r="HN80" s="209"/>
      <c r="HO80" s="209"/>
    </row>
    <row r="81" spans="1:223" s="211" customFormat="1" x14ac:dyDescent="0.25">
      <c r="A81" s="209"/>
      <c r="B81" s="202"/>
      <c r="C81" s="210"/>
      <c r="D81" s="202"/>
      <c r="E81" s="202"/>
      <c r="F81" s="202"/>
      <c r="G81" s="202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09"/>
      <c r="BK81" s="209"/>
      <c r="BL81" s="209"/>
      <c r="BM81" s="209"/>
      <c r="BN81" s="209"/>
      <c r="BO81" s="209"/>
      <c r="BP81" s="209"/>
      <c r="BQ81" s="209"/>
      <c r="BR81" s="209"/>
      <c r="BS81" s="209"/>
      <c r="BT81" s="209"/>
      <c r="BU81" s="209"/>
      <c r="BV81" s="209"/>
      <c r="BW81" s="209"/>
      <c r="BX81" s="209"/>
      <c r="BY81" s="209"/>
      <c r="BZ81" s="209"/>
      <c r="CA81" s="209"/>
      <c r="CB81" s="209"/>
      <c r="CC81" s="209"/>
      <c r="CD81" s="209"/>
      <c r="CE81" s="209"/>
      <c r="CF81" s="209"/>
      <c r="CG81" s="209"/>
      <c r="CH81" s="209"/>
      <c r="CI81" s="209"/>
      <c r="CJ81" s="209"/>
      <c r="CK81" s="209"/>
      <c r="CL81" s="209"/>
      <c r="CM81" s="209"/>
      <c r="CN81" s="209"/>
      <c r="CO81" s="209"/>
      <c r="CP81" s="209"/>
      <c r="CQ81" s="209"/>
      <c r="CR81" s="209"/>
      <c r="CS81" s="209"/>
      <c r="CT81" s="209"/>
      <c r="CU81" s="209"/>
      <c r="CV81" s="209"/>
      <c r="CW81" s="209"/>
      <c r="CX81" s="209"/>
      <c r="CY81" s="209"/>
      <c r="CZ81" s="209"/>
      <c r="DA81" s="209"/>
      <c r="DB81" s="209"/>
      <c r="DC81" s="209"/>
      <c r="DD81" s="209"/>
      <c r="DE81" s="209"/>
      <c r="DF81" s="209"/>
      <c r="DG81" s="209"/>
      <c r="DH81" s="209"/>
      <c r="DI81" s="209"/>
      <c r="DJ81" s="209"/>
      <c r="DK81" s="209"/>
      <c r="DL81" s="209"/>
      <c r="DM81" s="209"/>
      <c r="DN81" s="209"/>
      <c r="DO81" s="209"/>
      <c r="DP81" s="209"/>
      <c r="DQ81" s="209"/>
      <c r="DR81" s="209"/>
      <c r="DS81" s="209"/>
      <c r="DT81" s="209"/>
      <c r="DU81" s="209"/>
      <c r="DV81" s="209"/>
      <c r="DW81" s="209"/>
      <c r="DX81" s="209"/>
      <c r="DY81" s="209"/>
      <c r="DZ81" s="209"/>
      <c r="EA81" s="209"/>
      <c r="EB81" s="209"/>
      <c r="EC81" s="209"/>
      <c r="ED81" s="209"/>
      <c r="EE81" s="209"/>
      <c r="EF81" s="209"/>
      <c r="EG81" s="209"/>
      <c r="EH81" s="209"/>
      <c r="EI81" s="209"/>
      <c r="EJ81" s="209"/>
      <c r="EK81" s="209"/>
      <c r="EL81" s="209"/>
      <c r="EM81" s="209"/>
      <c r="EN81" s="209"/>
      <c r="EO81" s="209"/>
      <c r="EP81" s="209"/>
      <c r="EQ81" s="209"/>
      <c r="ER81" s="209"/>
      <c r="ES81" s="209"/>
      <c r="ET81" s="209"/>
      <c r="EU81" s="209"/>
      <c r="EV81" s="209"/>
      <c r="EW81" s="209"/>
      <c r="EX81" s="209"/>
      <c r="EY81" s="209"/>
      <c r="EZ81" s="209"/>
      <c r="FA81" s="209"/>
      <c r="FB81" s="209"/>
      <c r="FC81" s="209"/>
      <c r="FD81" s="209"/>
      <c r="FE81" s="209"/>
      <c r="FF81" s="209"/>
      <c r="FG81" s="209"/>
      <c r="FH81" s="209"/>
      <c r="FI81" s="209"/>
      <c r="FJ81" s="209"/>
      <c r="FK81" s="209"/>
      <c r="FL81" s="209"/>
      <c r="FM81" s="209"/>
      <c r="FN81" s="209"/>
      <c r="FO81" s="209"/>
      <c r="FP81" s="209"/>
      <c r="FQ81" s="209"/>
      <c r="FR81" s="209"/>
      <c r="FS81" s="209"/>
      <c r="FT81" s="209"/>
      <c r="FU81" s="209"/>
      <c r="FV81" s="209"/>
      <c r="FW81" s="209"/>
      <c r="FX81" s="209"/>
      <c r="FY81" s="209"/>
      <c r="FZ81" s="209"/>
      <c r="GA81" s="209"/>
      <c r="GB81" s="209"/>
      <c r="GC81" s="209"/>
      <c r="GD81" s="209"/>
      <c r="GE81" s="209"/>
      <c r="GF81" s="209"/>
      <c r="GG81" s="209"/>
      <c r="GH81" s="209"/>
      <c r="GI81" s="209"/>
      <c r="GJ81" s="209"/>
      <c r="GK81" s="209"/>
      <c r="GL81" s="209"/>
      <c r="GM81" s="209"/>
      <c r="GN81" s="209"/>
      <c r="GO81" s="209"/>
      <c r="GP81" s="209"/>
      <c r="GQ81" s="209"/>
      <c r="GR81" s="209"/>
      <c r="GS81" s="209"/>
      <c r="GT81" s="209"/>
      <c r="GU81" s="209"/>
      <c r="GV81" s="209"/>
      <c r="GW81" s="209"/>
      <c r="GX81" s="209"/>
      <c r="GY81" s="209"/>
      <c r="GZ81" s="209"/>
      <c r="HA81" s="209"/>
      <c r="HB81" s="209"/>
      <c r="HC81" s="209"/>
      <c r="HD81" s="209"/>
      <c r="HE81" s="209"/>
      <c r="HF81" s="209"/>
      <c r="HG81" s="209"/>
      <c r="HH81" s="209"/>
      <c r="HI81" s="209"/>
      <c r="HJ81" s="209"/>
      <c r="HK81" s="209"/>
      <c r="HL81" s="209"/>
      <c r="HM81" s="209"/>
      <c r="HN81" s="209"/>
      <c r="HO81" s="209"/>
    </row>
    <row r="82" spans="1:223" s="211" customFormat="1" x14ac:dyDescent="0.25">
      <c r="A82" s="209"/>
      <c r="B82" s="202"/>
      <c r="C82" s="210"/>
      <c r="D82" s="202"/>
      <c r="E82" s="202"/>
      <c r="F82" s="202"/>
      <c r="G82" s="202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  <c r="BZ82" s="209"/>
      <c r="CA82" s="209"/>
      <c r="CB82" s="209"/>
      <c r="CC82" s="209"/>
      <c r="CD82" s="209"/>
      <c r="CE82" s="209"/>
      <c r="CF82" s="209"/>
      <c r="CG82" s="209"/>
      <c r="CH82" s="209"/>
      <c r="CI82" s="209"/>
      <c r="CJ82" s="209"/>
      <c r="CK82" s="209"/>
      <c r="CL82" s="209"/>
      <c r="CM82" s="209"/>
      <c r="CN82" s="209"/>
      <c r="CO82" s="209"/>
      <c r="CP82" s="209"/>
      <c r="CQ82" s="209"/>
      <c r="CR82" s="209"/>
      <c r="CS82" s="209"/>
      <c r="CT82" s="209"/>
      <c r="CU82" s="209"/>
      <c r="CV82" s="209"/>
      <c r="CW82" s="209"/>
      <c r="CX82" s="209"/>
      <c r="CY82" s="209"/>
      <c r="CZ82" s="209"/>
      <c r="DA82" s="209"/>
      <c r="DB82" s="209"/>
      <c r="DC82" s="209"/>
      <c r="DD82" s="209"/>
      <c r="DE82" s="209"/>
      <c r="DF82" s="209"/>
      <c r="DG82" s="209"/>
      <c r="DH82" s="209"/>
      <c r="DI82" s="209"/>
      <c r="DJ82" s="209"/>
      <c r="DK82" s="209"/>
      <c r="DL82" s="209"/>
      <c r="DM82" s="209"/>
      <c r="DN82" s="209"/>
      <c r="DO82" s="209"/>
      <c r="DP82" s="209"/>
      <c r="DQ82" s="209"/>
      <c r="DR82" s="209"/>
      <c r="DS82" s="209"/>
      <c r="DT82" s="209"/>
      <c r="DU82" s="209"/>
      <c r="DV82" s="209"/>
      <c r="DW82" s="209"/>
      <c r="DX82" s="209"/>
      <c r="DY82" s="209"/>
      <c r="DZ82" s="209"/>
      <c r="EA82" s="209"/>
      <c r="EB82" s="209"/>
      <c r="EC82" s="209"/>
      <c r="ED82" s="209"/>
      <c r="EE82" s="209"/>
      <c r="EF82" s="209"/>
      <c r="EG82" s="209"/>
      <c r="EH82" s="209"/>
      <c r="EI82" s="209"/>
      <c r="EJ82" s="209"/>
      <c r="EK82" s="209"/>
      <c r="EL82" s="209"/>
      <c r="EM82" s="209"/>
      <c r="EN82" s="209"/>
      <c r="EO82" s="209"/>
      <c r="EP82" s="209"/>
      <c r="EQ82" s="209"/>
      <c r="ER82" s="209"/>
      <c r="ES82" s="209"/>
      <c r="ET82" s="209"/>
      <c r="EU82" s="209"/>
      <c r="EV82" s="209"/>
      <c r="EW82" s="209"/>
      <c r="EX82" s="209"/>
      <c r="EY82" s="209"/>
      <c r="EZ82" s="209"/>
      <c r="FA82" s="209"/>
      <c r="FB82" s="209"/>
      <c r="FC82" s="209"/>
      <c r="FD82" s="209"/>
      <c r="FE82" s="209"/>
      <c r="FF82" s="209"/>
      <c r="FG82" s="209"/>
      <c r="FH82" s="209"/>
      <c r="FI82" s="209"/>
      <c r="FJ82" s="209"/>
      <c r="FK82" s="209"/>
      <c r="FL82" s="209"/>
      <c r="FM82" s="209"/>
      <c r="FN82" s="209"/>
      <c r="FO82" s="209"/>
      <c r="FP82" s="209"/>
      <c r="FQ82" s="209"/>
      <c r="FR82" s="209"/>
      <c r="FS82" s="209"/>
      <c r="FT82" s="209"/>
      <c r="FU82" s="209"/>
      <c r="FV82" s="209"/>
      <c r="FW82" s="209"/>
      <c r="FX82" s="209"/>
      <c r="FY82" s="209"/>
      <c r="FZ82" s="209"/>
      <c r="GA82" s="209"/>
      <c r="GB82" s="209"/>
      <c r="GC82" s="209"/>
      <c r="GD82" s="209"/>
      <c r="GE82" s="209"/>
      <c r="GF82" s="209"/>
      <c r="GG82" s="209"/>
      <c r="GH82" s="209"/>
      <c r="GI82" s="209"/>
      <c r="GJ82" s="209"/>
      <c r="GK82" s="209"/>
      <c r="GL82" s="209"/>
      <c r="GM82" s="209"/>
      <c r="GN82" s="209"/>
      <c r="GO82" s="209"/>
      <c r="GP82" s="209"/>
      <c r="GQ82" s="209"/>
      <c r="GR82" s="209"/>
      <c r="GS82" s="209"/>
      <c r="GT82" s="209"/>
      <c r="GU82" s="209"/>
      <c r="GV82" s="209"/>
      <c r="GW82" s="209"/>
      <c r="GX82" s="209"/>
      <c r="GY82" s="209"/>
      <c r="GZ82" s="209"/>
      <c r="HA82" s="209"/>
      <c r="HB82" s="209"/>
      <c r="HC82" s="209"/>
      <c r="HD82" s="209"/>
      <c r="HE82" s="209"/>
      <c r="HF82" s="209"/>
      <c r="HG82" s="209"/>
      <c r="HH82" s="209"/>
      <c r="HI82" s="209"/>
      <c r="HJ82" s="209"/>
      <c r="HK82" s="209"/>
      <c r="HL82" s="209"/>
      <c r="HM82" s="209"/>
      <c r="HN82" s="209"/>
      <c r="HO82" s="209"/>
    </row>
    <row r="83" spans="1:223" s="211" customFormat="1" x14ac:dyDescent="0.25">
      <c r="A83" s="209"/>
      <c r="B83" s="202"/>
      <c r="C83" s="210"/>
      <c r="D83" s="202"/>
      <c r="E83" s="202"/>
      <c r="F83" s="202"/>
      <c r="G83" s="202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09"/>
      <c r="BY83" s="209"/>
      <c r="BZ83" s="209"/>
      <c r="CA83" s="209"/>
      <c r="CB83" s="209"/>
      <c r="CC83" s="209"/>
      <c r="CD83" s="209"/>
      <c r="CE83" s="209"/>
      <c r="CF83" s="209"/>
      <c r="CG83" s="209"/>
      <c r="CH83" s="209"/>
      <c r="CI83" s="209"/>
      <c r="CJ83" s="209"/>
      <c r="CK83" s="209"/>
      <c r="CL83" s="209"/>
      <c r="CM83" s="209"/>
      <c r="CN83" s="209"/>
      <c r="CO83" s="209"/>
      <c r="CP83" s="209"/>
      <c r="CQ83" s="209"/>
      <c r="CR83" s="209"/>
      <c r="CS83" s="209"/>
      <c r="CT83" s="209"/>
      <c r="CU83" s="209"/>
      <c r="CV83" s="209"/>
      <c r="CW83" s="209"/>
      <c r="CX83" s="209"/>
      <c r="CY83" s="209"/>
      <c r="CZ83" s="209"/>
      <c r="DA83" s="209"/>
      <c r="DB83" s="209"/>
      <c r="DC83" s="209"/>
      <c r="DD83" s="209"/>
      <c r="DE83" s="209"/>
      <c r="DF83" s="209"/>
      <c r="DG83" s="209"/>
      <c r="DH83" s="209"/>
      <c r="DI83" s="209"/>
      <c r="DJ83" s="209"/>
      <c r="DK83" s="209"/>
      <c r="DL83" s="209"/>
      <c r="DM83" s="209"/>
      <c r="DN83" s="209"/>
      <c r="DO83" s="209"/>
      <c r="DP83" s="209"/>
      <c r="DQ83" s="209"/>
      <c r="DR83" s="209"/>
      <c r="DS83" s="209"/>
      <c r="DT83" s="209"/>
      <c r="DU83" s="209"/>
      <c r="DV83" s="209"/>
      <c r="DW83" s="209"/>
      <c r="DX83" s="209"/>
      <c r="DY83" s="209"/>
      <c r="DZ83" s="209"/>
      <c r="EA83" s="209"/>
      <c r="EB83" s="209"/>
      <c r="EC83" s="209"/>
      <c r="ED83" s="209"/>
      <c r="EE83" s="209"/>
      <c r="EF83" s="209"/>
      <c r="EG83" s="209"/>
      <c r="EH83" s="209"/>
      <c r="EI83" s="209"/>
      <c r="EJ83" s="209"/>
      <c r="EK83" s="209"/>
      <c r="EL83" s="209"/>
      <c r="EM83" s="209"/>
      <c r="EN83" s="209"/>
      <c r="EO83" s="209"/>
      <c r="EP83" s="209"/>
      <c r="EQ83" s="209"/>
      <c r="ER83" s="209"/>
      <c r="ES83" s="209"/>
      <c r="ET83" s="209"/>
      <c r="EU83" s="209"/>
      <c r="EV83" s="209"/>
      <c r="EW83" s="209"/>
      <c r="EX83" s="209"/>
      <c r="EY83" s="209"/>
      <c r="EZ83" s="209"/>
      <c r="FA83" s="209"/>
      <c r="FB83" s="209"/>
      <c r="FC83" s="209"/>
      <c r="FD83" s="209"/>
      <c r="FE83" s="209"/>
      <c r="FF83" s="209"/>
      <c r="FG83" s="209"/>
      <c r="FH83" s="209"/>
      <c r="FI83" s="209"/>
      <c r="FJ83" s="209"/>
      <c r="FK83" s="209"/>
      <c r="FL83" s="209"/>
      <c r="FM83" s="209"/>
      <c r="FN83" s="209"/>
      <c r="FO83" s="209"/>
      <c r="FP83" s="209"/>
      <c r="FQ83" s="209"/>
      <c r="FR83" s="209"/>
      <c r="FS83" s="209"/>
      <c r="FT83" s="209"/>
      <c r="FU83" s="209"/>
      <c r="FV83" s="209"/>
      <c r="FW83" s="209"/>
      <c r="FX83" s="209"/>
      <c r="FY83" s="209"/>
      <c r="FZ83" s="209"/>
      <c r="GA83" s="209"/>
      <c r="GB83" s="209"/>
      <c r="GC83" s="209"/>
      <c r="GD83" s="209"/>
      <c r="GE83" s="209"/>
      <c r="GF83" s="209"/>
      <c r="GG83" s="209"/>
      <c r="GH83" s="209"/>
      <c r="GI83" s="209"/>
      <c r="GJ83" s="209"/>
      <c r="GK83" s="209"/>
      <c r="GL83" s="209"/>
      <c r="GM83" s="209"/>
      <c r="GN83" s="209"/>
      <c r="GO83" s="209"/>
      <c r="GP83" s="209"/>
      <c r="GQ83" s="209"/>
      <c r="GR83" s="209"/>
      <c r="GS83" s="209"/>
      <c r="GT83" s="209"/>
      <c r="GU83" s="209"/>
      <c r="GV83" s="209"/>
      <c r="GW83" s="209"/>
      <c r="GX83" s="209"/>
      <c r="GY83" s="209"/>
      <c r="GZ83" s="209"/>
      <c r="HA83" s="209"/>
      <c r="HB83" s="209"/>
      <c r="HC83" s="209"/>
      <c r="HD83" s="209"/>
      <c r="HE83" s="209"/>
      <c r="HF83" s="209"/>
      <c r="HG83" s="209"/>
      <c r="HH83" s="209"/>
      <c r="HI83" s="209"/>
      <c r="HJ83" s="209"/>
      <c r="HK83" s="209"/>
      <c r="HL83" s="209"/>
      <c r="HM83" s="209"/>
      <c r="HN83" s="209"/>
      <c r="HO83" s="209"/>
    </row>
    <row r="84" spans="1:223" s="211" customFormat="1" x14ac:dyDescent="0.25">
      <c r="A84" s="209"/>
      <c r="B84" s="202"/>
      <c r="C84" s="210"/>
      <c r="D84" s="202"/>
      <c r="E84" s="202"/>
      <c r="F84" s="202"/>
      <c r="G84" s="202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  <c r="BW84" s="209"/>
      <c r="BX84" s="209"/>
      <c r="BY84" s="209"/>
      <c r="BZ84" s="209"/>
      <c r="CA84" s="209"/>
      <c r="CB84" s="209"/>
      <c r="CC84" s="209"/>
      <c r="CD84" s="209"/>
      <c r="CE84" s="209"/>
      <c r="CF84" s="209"/>
      <c r="CG84" s="209"/>
      <c r="CH84" s="209"/>
      <c r="CI84" s="209"/>
      <c r="CJ84" s="209"/>
      <c r="CK84" s="209"/>
      <c r="CL84" s="209"/>
      <c r="CM84" s="209"/>
      <c r="CN84" s="209"/>
      <c r="CO84" s="209"/>
      <c r="CP84" s="209"/>
      <c r="CQ84" s="209"/>
      <c r="CR84" s="209"/>
      <c r="CS84" s="209"/>
      <c r="CT84" s="209"/>
      <c r="CU84" s="209"/>
      <c r="CV84" s="209"/>
      <c r="CW84" s="209"/>
      <c r="CX84" s="209"/>
      <c r="CY84" s="209"/>
      <c r="CZ84" s="209"/>
      <c r="DA84" s="209"/>
      <c r="DB84" s="209"/>
      <c r="DC84" s="209"/>
      <c r="DD84" s="209"/>
      <c r="DE84" s="209"/>
      <c r="DF84" s="209"/>
      <c r="DG84" s="209"/>
      <c r="DH84" s="209"/>
      <c r="DI84" s="209"/>
      <c r="DJ84" s="209"/>
      <c r="DK84" s="209"/>
      <c r="DL84" s="209"/>
      <c r="DM84" s="209"/>
      <c r="DN84" s="209"/>
      <c r="DO84" s="209"/>
      <c r="DP84" s="209"/>
      <c r="DQ84" s="209"/>
      <c r="DR84" s="209"/>
      <c r="DS84" s="209"/>
      <c r="DT84" s="209"/>
      <c r="DU84" s="209"/>
      <c r="DV84" s="209"/>
      <c r="DW84" s="209"/>
      <c r="DX84" s="209"/>
      <c r="DY84" s="209"/>
      <c r="DZ84" s="209"/>
      <c r="EA84" s="209"/>
      <c r="EB84" s="209"/>
      <c r="EC84" s="209"/>
      <c r="ED84" s="209"/>
      <c r="EE84" s="209"/>
      <c r="EF84" s="209"/>
      <c r="EG84" s="209"/>
      <c r="EH84" s="209"/>
      <c r="EI84" s="209"/>
      <c r="EJ84" s="209"/>
      <c r="EK84" s="209"/>
      <c r="EL84" s="209"/>
      <c r="EM84" s="209"/>
      <c r="EN84" s="209"/>
      <c r="EO84" s="209"/>
      <c r="EP84" s="209"/>
      <c r="EQ84" s="209"/>
      <c r="ER84" s="209"/>
      <c r="ES84" s="209"/>
      <c r="ET84" s="209"/>
      <c r="EU84" s="209"/>
      <c r="EV84" s="209"/>
      <c r="EW84" s="209"/>
      <c r="EX84" s="209"/>
      <c r="EY84" s="209"/>
      <c r="EZ84" s="209"/>
      <c r="FA84" s="209"/>
      <c r="FB84" s="209"/>
      <c r="FC84" s="209"/>
      <c r="FD84" s="209"/>
      <c r="FE84" s="209"/>
      <c r="FF84" s="209"/>
      <c r="FG84" s="209"/>
      <c r="FH84" s="209"/>
      <c r="FI84" s="209"/>
      <c r="FJ84" s="209"/>
      <c r="FK84" s="209"/>
      <c r="FL84" s="209"/>
      <c r="FM84" s="209"/>
      <c r="FN84" s="209"/>
      <c r="FO84" s="209"/>
      <c r="FP84" s="209"/>
      <c r="FQ84" s="209"/>
      <c r="FR84" s="209"/>
      <c r="FS84" s="209"/>
      <c r="FT84" s="209"/>
      <c r="FU84" s="209"/>
      <c r="FV84" s="209"/>
      <c r="FW84" s="209"/>
      <c r="FX84" s="209"/>
      <c r="FY84" s="209"/>
      <c r="FZ84" s="209"/>
      <c r="GA84" s="209"/>
      <c r="GB84" s="209"/>
      <c r="GC84" s="209"/>
      <c r="GD84" s="209"/>
      <c r="GE84" s="209"/>
      <c r="GF84" s="209"/>
      <c r="GG84" s="209"/>
      <c r="GH84" s="209"/>
      <c r="GI84" s="209"/>
      <c r="GJ84" s="209"/>
      <c r="GK84" s="209"/>
      <c r="GL84" s="209"/>
      <c r="GM84" s="209"/>
      <c r="GN84" s="209"/>
      <c r="GO84" s="209"/>
      <c r="GP84" s="209"/>
      <c r="GQ84" s="209"/>
      <c r="GR84" s="209"/>
      <c r="GS84" s="209"/>
      <c r="GT84" s="209"/>
      <c r="GU84" s="209"/>
      <c r="GV84" s="209"/>
      <c r="GW84" s="209"/>
      <c r="GX84" s="209"/>
      <c r="GY84" s="209"/>
      <c r="GZ84" s="209"/>
      <c r="HA84" s="209"/>
      <c r="HB84" s="209"/>
      <c r="HC84" s="209"/>
      <c r="HD84" s="209"/>
      <c r="HE84" s="209"/>
      <c r="HF84" s="209"/>
      <c r="HG84" s="209"/>
      <c r="HH84" s="209"/>
      <c r="HI84" s="209"/>
      <c r="HJ84" s="209"/>
      <c r="HK84" s="209"/>
      <c r="HL84" s="209"/>
      <c r="HM84" s="209"/>
      <c r="HN84" s="209"/>
      <c r="HO84" s="209"/>
    </row>
    <row r="85" spans="1:223" s="211" customFormat="1" x14ac:dyDescent="0.25">
      <c r="A85" s="209"/>
      <c r="B85" s="202"/>
      <c r="C85" s="210"/>
      <c r="D85" s="202"/>
      <c r="E85" s="202"/>
      <c r="F85" s="202"/>
      <c r="G85" s="202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09"/>
      <c r="BY85" s="209"/>
      <c r="BZ85" s="209"/>
      <c r="CA85" s="209"/>
      <c r="CB85" s="209"/>
      <c r="CC85" s="209"/>
      <c r="CD85" s="209"/>
      <c r="CE85" s="209"/>
      <c r="CF85" s="209"/>
      <c r="CG85" s="209"/>
      <c r="CH85" s="209"/>
      <c r="CI85" s="209"/>
      <c r="CJ85" s="209"/>
      <c r="CK85" s="209"/>
      <c r="CL85" s="209"/>
      <c r="CM85" s="209"/>
      <c r="CN85" s="209"/>
      <c r="CO85" s="209"/>
      <c r="CP85" s="209"/>
      <c r="CQ85" s="209"/>
      <c r="CR85" s="209"/>
      <c r="CS85" s="209"/>
      <c r="CT85" s="209"/>
      <c r="CU85" s="209"/>
      <c r="CV85" s="209"/>
      <c r="CW85" s="209"/>
      <c r="CX85" s="209"/>
      <c r="CY85" s="209"/>
      <c r="CZ85" s="209"/>
      <c r="DA85" s="209"/>
      <c r="DB85" s="209"/>
      <c r="DC85" s="209"/>
      <c r="DD85" s="209"/>
      <c r="DE85" s="209"/>
      <c r="DF85" s="209"/>
      <c r="DG85" s="209"/>
      <c r="DH85" s="209"/>
      <c r="DI85" s="209"/>
      <c r="DJ85" s="209"/>
      <c r="DK85" s="209"/>
      <c r="DL85" s="209"/>
      <c r="DM85" s="209"/>
      <c r="DN85" s="209"/>
      <c r="DO85" s="209"/>
      <c r="DP85" s="209"/>
      <c r="DQ85" s="209"/>
      <c r="DR85" s="209"/>
      <c r="DS85" s="209"/>
      <c r="DT85" s="209"/>
      <c r="DU85" s="209"/>
      <c r="DV85" s="209"/>
      <c r="DW85" s="209"/>
      <c r="DX85" s="209"/>
      <c r="DY85" s="209"/>
      <c r="DZ85" s="209"/>
      <c r="EA85" s="209"/>
      <c r="EB85" s="209"/>
      <c r="EC85" s="209"/>
      <c r="ED85" s="209"/>
      <c r="EE85" s="209"/>
      <c r="EF85" s="209"/>
      <c r="EG85" s="209"/>
      <c r="EH85" s="209"/>
      <c r="EI85" s="209"/>
      <c r="EJ85" s="209"/>
      <c r="EK85" s="209"/>
      <c r="EL85" s="209"/>
      <c r="EM85" s="209"/>
      <c r="EN85" s="209"/>
      <c r="EO85" s="209"/>
      <c r="EP85" s="209"/>
      <c r="EQ85" s="209"/>
      <c r="ER85" s="209"/>
      <c r="ES85" s="209"/>
      <c r="ET85" s="209"/>
      <c r="EU85" s="209"/>
      <c r="EV85" s="209"/>
      <c r="EW85" s="209"/>
      <c r="EX85" s="209"/>
      <c r="EY85" s="209"/>
      <c r="EZ85" s="209"/>
      <c r="FA85" s="209"/>
      <c r="FB85" s="209"/>
      <c r="FC85" s="209"/>
      <c r="FD85" s="209"/>
      <c r="FE85" s="209"/>
      <c r="FF85" s="209"/>
      <c r="FG85" s="209"/>
      <c r="FH85" s="209"/>
      <c r="FI85" s="209"/>
      <c r="FJ85" s="209"/>
      <c r="FK85" s="209"/>
      <c r="FL85" s="209"/>
      <c r="FM85" s="209"/>
      <c r="FN85" s="209"/>
      <c r="FO85" s="209"/>
      <c r="FP85" s="209"/>
      <c r="FQ85" s="209"/>
      <c r="FR85" s="209"/>
      <c r="FS85" s="209"/>
      <c r="FT85" s="209"/>
      <c r="FU85" s="209"/>
      <c r="FV85" s="209"/>
      <c r="FW85" s="209"/>
      <c r="FX85" s="209"/>
      <c r="FY85" s="209"/>
      <c r="FZ85" s="209"/>
      <c r="GA85" s="209"/>
      <c r="GB85" s="209"/>
      <c r="GC85" s="209"/>
      <c r="GD85" s="209"/>
      <c r="GE85" s="209"/>
      <c r="GF85" s="209"/>
      <c r="GG85" s="209"/>
      <c r="GH85" s="209"/>
      <c r="GI85" s="209"/>
      <c r="GJ85" s="209"/>
      <c r="GK85" s="209"/>
      <c r="GL85" s="209"/>
      <c r="GM85" s="209"/>
      <c r="GN85" s="209"/>
      <c r="GO85" s="209"/>
      <c r="GP85" s="209"/>
      <c r="GQ85" s="209"/>
      <c r="GR85" s="209"/>
      <c r="GS85" s="209"/>
      <c r="GT85" s="209"/>
      <c r="GU85" s="209"/>
      <c r="GV85" s="209"/>
      <c r="GW85" s="209"/>
      <c r="GX85" s="209"/>
      <c r="GY85" s="209"/>
      <c r="GZ85" s="209"/>
      <c r="HA85" s="209"/>
      <c r="HB85" s="209"/>
      <c r="HC85" s="209"/>
      <c r="HD85" s="209"/>
      <c r="HE85" s="209"/>
      <c r="HF85" s="209"/>
      <c r="HG85" s="209"/>
      <c r="HH85" s="209"/>
      <c r="HI85" s="209"/>
      <c r="HJ85" s="209"/>
      <c r="HK85" s="209"/>
      <c r="HL85" s="209"/>
      <c r="HM85" s="209"/>
      <c r="HN85" s="209"/>
      <c r="HO85" s="209"/>
    </row>
    <row r="86" spans="1:223" s="211" customFormat="1" x14ac:dyDescent="0.25">
      <c r="A86" s="209"/>
      <c r="B86" s="202"/>
      <c r="C86" s="210"/>
      <c r="D86" s="202"/>
      <c r="E86" s="202"/>
      <c r="F86" s="202"/>
      <c r="G86" s="202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09"/>
      <c r="BY86" s="209"/>
      <c r="BZ86" s="209"/>
      <c r="CA86" s="209"/>
      <c r="CB86" s="209"/>
      <c r="CC86" s="209"/>
      <c r="CD86" s="209"/>
      <c r="CE86" s="209"/>
      <c r="CF86" s="209"/>
      <c r="CG86" s="209"/>
      <c r="CH86" s="209"/>
      <c r="CI86" s="209"/>
      <c r="CJ86" s="209"/>
      <c r="CK86" s="209"/>
      <c r="CL86" s="209"/>
      <c r="CM86" s="209"/>
      <c r="CN86" s="209"/>
      <c r="CO86" s="209"/>
      <c r="CP86" s="209"/>
      <c r="CQ86" s="209"/>
      <c r="CR86" s="209"/>
      <c r="CS86" s="209"/>
      <c r="CT86" s="209"/>
      <c r="CU86" s="209"/>
      <c r="CV86" s="209"/>
      <c r="CW86" s="209"/>
      <c r="CX86" s="209"/>
      <c r="CY86" s="209"/>
      <c r="CZ86" s="209"/>
      <c r="DA86" s="209"/>
      <c r="DB86" s="209"/>
      <c r="DC86" s="209"/>
      <c r="DD86" s="209"/>
      <c r="DE86" s="209"/>
      <c r="DF86" s="209"/>
      <c r="DG86" s="209"/>
      <c r="DH86" s="209"/>
      <c r="DI86" s="209"/>
      <c r="DJ86" s="209"/>
      <c r="DK86" s="209"/>
      <c r="DL86" s="209"/>
      <c r="DM86" s="209"/>
      <c r="DN86" s="209"/>
      <c r="DO86" s="209"/>
      <c r="DP86" s="209"/>
      <c r="DQ86" s="209"/>
      <c r="DR86" s="209"/>
      <c r="DS86" s="209"/>
      <c r="DT86" s="209"/>
      <c r="DU86" s="209"/>
      <c r="DV86" s="209"/>
      <c r="DW86" s="209"/>
      <c r="DX86" s="209"/>
      <c r="DY86" s="209"/>
      <c r="DZ86" s="209"/>
      <c r="EA86" s="209"/>
      <c r="EB86" s="209"/>
      <c r="EC86" s="209"/>
      <c r="ED86" s="209"/>
      <c r="EE86" s="209"/>
      <c r="EF86" s="209"/>
      <c r="EG86" s="209"/>
      <c r="EH86" s="209"/>
      <c r="EI86" s="209"/>
      <c r="EJ86" s="209"/>
      <c r="EK86" s="209"/>
      <c r="EL86" s="209"/>
      <c r="EM86" s="209"/>
      <c r="EN86" s="209"/>
      <c r="EO86" s="209"/>
      <c r="EP86" s="209"/>
      <c r="EQ86" s="209"/>
      <c r="ER86" s="209"/>
      <c r="ES86" s="209"/>
      <c r="ET86" s="209"/>
      <c r="EU86" s="209"/>
      <c r="EV86" s="209"/>
      <c r="EW86" s="209"/>
      <c r="EX86" s="209"/>
      <c r="EY86" s="209"/>
      <c r="EZ86" s="209"/>
      <c r="FA86" s="209"/>
      <c r="FB86" s="209"/>
      <c r="FC86" s="209"/>
      <c r="FD86" s="209"/>
      <c r="FE86" s="209"/>
      <c r="FF86" s="209"/>
      <c r="FG86" s="209"/>
      <c r="FH86" s="209"/>
      <c r="FI86" s="209"/>
      <c r="FJ86" s="209"/>
      <c r="FK86" s="209"/>
      <c r="FL86" s="209"/>
      <c r="FM86" s="209"/>
      <c r="FN86" s="209"/>
      <c r="FO86" s="209"/>
      <c r="FP86" s="209"/>
      <c r="FQ86" s="209"/>
      <c r="FR86" s="209"/>
      <c r="FS86" s="209"/>
      <c r="FT86" s="209"/>
      <c r="FU86" s="209"/>
      <c r="FV86" s="209"/>
      <c r="FW86" s="209"/>
      <c r="FX86" s="209"/>
      <c r="FY86" s="209"/>
      <c r="FZ86" s="209"/>
      <c r="GA86" s="209"/>
      <c r="GB86" s="209"/>
      <c r="GC86" s="209"/>
      <c r="GD86" s="209"/>
      <c r="GE86" s="209"/>
      <c r="GF86" s="209"/>
      <c r="GG86" s="209"/>
      <c r="GH86" s="209"/>
      <c r="GI86" s="209"/>
      <c r="GJ86" s="209"/>
      <c r="GK86" s="209"/>
      <c r="GL86" s="209"/>
      <c r="GM86" s="209"/>
      <c r="GN86" s="209"/>
      <c r="GO86" s="209"/>
      <c r="GP86" s="209"/>
      <c r="GQ86" s="209"/>
      <c r="GR86" s="209"/>
      <c r="GS86" s="209"/>
      <c r="GT86" s="209"/>
      <c r="GU86" s="209"/>
      <c r="GV86" s="209"/>
      <c r="GW86" s="209"/>
      <c r="GX86" s="209"/>
      <c r="GY86" s="209"/>
      <c r="GZ86" s="209"/>
      <c r="HA86" s="209"/>
      <c r="HB86" s="209"/>
      <c r="HC86" s="209"/>
      <c r="HD86" s="209"/>
      <c r="HE86" s="209"/>
      <c r="HF86" s="209"/>
      <c r="HG86" s="209"/>
      <c r="HH86" s="209"/>
      <c r="HI86" s="209"/>
      <c r="HJ86" s="209"/>
      <c r="HK86" s="209"/>
      <c r="HL86" s="209"/>
      <c r="HM86" s="209"/>
      <c r="HN86" s="209"/>
      <c r="HO86" s="209"/>
    </row>
    <row r="87" spans="1:223" s="211" customFormat="1" x14ac:dyDescent="0.25">
      <c r="A87" s="209"/>
      <c r="B87" s="202"/>
      <c r="C87" s="210"/>
      <c r="D87" s="202"/>
      <c r="E87" s="202"/>
      <c r="F87" s="202"/>
      <c r="G87" s="202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09"/>
      <c r="BY87" s="209"/>
      <c r="BZ87" s="209"/>
      <c r="CA87" s="209"/>
      <c r="CB87" s="209"/>
      <c r="CC87" s="209"/>
      <c r="CD87" s="209"/>
      <c r="CE87" s="209"/>
      <c r="CF87" s="209"/>
      <c r="CG87" s="209"/>
      <c r="CH87" s="209"/>
      <c r="CI87" s="209"/>
      <c r="CJ87" s="209"/>
      <c r="CK87" s="209"/>
      <c r="CL87" s="209"/>
      <c r="CM87" s="209"/>
      <c r="CN87" s="209"/>
      <c r="CO87" s="209"/>
      <c r="CP87" s="209"/>
      <c r="CQ87" s="209"/>
      <c r="CR87" s="209"/>
      <c r="CS87" s="209"/>
      <c r="CT87" s="209"/>
      <c r="CU87" s="209"/>
      <c r="CV87" s="209"/>
      <c r="CW87" s="209"/>
      <c r="CX87" s="209"/>
      <c r="CY87" s="209"/>
      <c r="CZ87" s="209"/>
      <c r="DA87" s="209"/>
      <c r="DB87" s="209"/>
      <c r="DC87" s="209"/>
      <c r="DD87" s="209"/>
      <c r="DE87" s="209"/>
      <c r="DF87" s="209"/>
      <c r="DG87" s="209"/>
      <c r="DH87" s="209"/>
      <c r="DI87" s="209"/>
      <c r="DJ87" s="209"/>
      <c r="DK87" s="209"/>
      <c r="DL87" s="209"/>
      <c r="DM87" s="209"/>
      <c r="DN87" s="209"/>
      <c r="DO87" s="209"/>
      <c r="DP87" s="209"/>
      <c r="DQ87" s="209"/>
      <c r="DR87" s="209"/>
      <c r="DS87" s="209"/>
      <c r="DT87" s="209"/>
      <c r="DU87" s="209"/>
      <c r="DV87" s="209"/>
      <c r="DW87" s="209"/>
      <c r="DX87" s="209"/>
      <c r="DY87" s="209"/>
      <c r="DZ87" s="209"/>
      <c r="EA87" s="209"/>
      <c r="EB87" s="209"/>
      <c r="EC87" s="209"/>
      <c r="ED87" s="209"/>
      <c r="EE87" s="209"/>
      <c r="EF87" s="209"/>
      <c r="EG87" s="209"/>
      <c r="EH87" s="209"/>
      <c r="EI87" s="209"/>
      <c r="EJ87" s="209"/>
      <c r="EK87" s="209"/>
      <c r="EL87" s="209"/>
      <c r="EM87" s="209"/>
      <c r="EN87" s="209"/>
      <c r="EO87" s="209"/>
      <c r="EP87" s="209"/>
      <c r="EQ87" s="209"/>
      <c r="ER87" s="209"/>
      <c r="ES87" s="209"/>
      <c r="ET87" s="209"/>
      <c r="EU87" s="209"/>
      <c r="EV87" s="209"/>
      <c r="EW87" s="209"/>
      <c r="EX87" s="209"/>
      <c r="EY87" s="209"/>
      <c r="EZ87" s="209"/>
      <c r="FA87" s="209"/>
      <c r="FB87" s="209"/>
      <c r="FC87" s="209"/>
      <c r="FD87" s="209"/>
      <c r="FE87" s="209"/>
      <c r="FF87" s="209"/>
      <c r="FG87" s="209"/>
      <c r="FH87" s="209"/>
      <c r="FI87" s="209"/>
      <c r="FJ87" s="209"/>
      <c r="FK87" s="209"/>
      <c r="FL87" s="209"/>
      <c r="FM87" s="209"/>
      <c r="FN87" s="209"/>
      <c r="FO87" s="209"/>
      <c r="FP87" s="209"/>
      <c r="FQ87" s="209"/>
      <c r="FR87" s="209"/>
      <c r="FS87" s="209"/>
      <c r="FT87" s="209"/>
      <c r="FU87" s="209"/>
      <c r="FV87" s="209"/>
      <c r="FW87" s="209"/>
      <c r="FX87" s="209"/>
      <c r="FY87" s="209"/>
      <c r="FZ87" s="209"/>
      <c r="GA87" s="209"/>
      <c r="GB87" s="209"/>
      <c r="GC87" s="209"/>
      <c r="GD87" s="209"/>
      <c r="GE87" s="209"/>
      <c r="GF87" s="209"/>
      <c r="GG87" s="209"/>
      <c r="GH87" s="209"/>
      <c r="GI87" s="209"/>
      <c r="GJ87" s="209"/>
      <c r="GK87" s="209"/>
      <c r="GL87" s="209"/>
      <c r="GM87" s="209"/>
      <c r="GN87" s="209"/>
      <c r="GO87" s="209"/>
      <c r="GP87" s="209"/>
      <c r="GQ87" s="209"/>
      <c r="GR87" s="209"/>
      <c r="GS87" s="209"/>
      <c r="GT87" s="209"/>
      <c r="GU87" s="209"/>
      <c r="GV87" s="209"/>
      <c r="GW87" s="209"/>
      <c r="GX87" s="209"/>
      <c r="GY87" s="209"/>
      <c r="GZ87" s="209"/>
      <c r="HA87" s="209"/>
      <c r="HB87" s="209"/>
      <c r="HC87" s="209"/>
      <c r="HD87" s="209"/>
      <c r="HE87" s="209"/>
      <c r="HF87" s="209"/>
      <c r="HG87" s="209"/>
      <c r="HH87" s="209"/>
      <c r="HI87" s="209"/>
      <c r="HJ87" s="209"/>
      <c r="HK87" s="209"/>
      <c r="HL87" s="209"/>
      <c r="HM87" s="209"/>
      <c r="HN87" s="209"/>
      <c r="HO87" s="209"/>
    </row>
    <row r="88" spans="1:223" s="211" customFormat="1" x14ac:dyDescent="0.25">
      <c r="A88" s="209"/>
      <c r="B88" s="202"/>
      <c r="C88" s="210"/>
      <c r="D88" s="202"/>
      <c r="E88" s="202"/>
      <c r="F88" s="202"/>
      <c r="G88" s="202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09"/>
      <c r="BY88" s="209"/>
      <c r="BZ88" s="209"/>
      <c r="CA88" s="209"/>
      <c r="CB88" s="209"/>
      <c r="CC88" s="209"/>
      <c r="CD88" s="209"/>
      <c r="CE88" s="209"/>
      <c r="CF88" s="209"/>
      <c r="CG88" s="209"/>
      <c r="CH88" s="209"/>
      <c r="CI88" s="209"/>
      <c r="CJ88" s="209"/>
      <c r="CK88" s="209"/>
      <c r="CL88" s="209"/>
      <c r="CM88" s="209"/>
      <c r="CN88" s="209"/>
      <c r="CO88" s="209"/>
      <c r="CP88" s="209"/>
      <c r="CQ88" s="209"/>
      <c r="CR88" s="209"/>
      <c r="CS88" s="209"/>
      <c r="CT88" s="209"/>
      <c r="CU88" s="209"/>
      <c r="CV88" s="209"/>
      <c r="CW88" s="209"/>
      <c r="CX88" s="209"/>
      <c r="CY88" s="209"/>
      <c r="CZ88" s="209"/>
      <c r="DA88" s="209"/>
      <c r="DB88" s="209"/>
      <c r="DC88" s="209"/>
      <c r="DD88" s="209"/>
      <c r="DE88" s="209"/>
      <c r="DF88" s="209"/>
      <c r="DG88" s="209"/>
      <c r="DH88" s="209"/>
      <c r="DI88" s="209"/>
      <c r="DJ88" s="209"/>
      <c r="DK88" s="209"/>
      <c r="DL88" s="209"/>
      <c r="DM88" s="209"/>
      <c r="DN88" s="209"/>
      <c r="DO88" s="209"/>
      <c r="DP88" s="209"/>
      <c r="DQ88" s="209"/>
      <c r="DR88" s="209"/>
      <c r="DS88" s="209"/>
      <c r="DT88" s="209"/>
      <c r="DU88" s="209"/>
      <c r="DV88" s="209"/>
      <c r="DW88" s="209"/>
      <c r="DX88" s="209"/>
      <c r="DY88" s="209"/>
      <c r="DZ88" s="209"/>
      <c r="EA88" s="209"/>
      <c r="EB88" s="209"/>
      <c r="EC88" s="209"/>
      <c r="ED88" s="209"/>
      <c r="EE88" s="209"/>
      <c r="EF88" s="209"/>
      <c r="EG88" s="209"/>
      <c r="EH88" s="209"/>
      <c r="EI88" s="209"/>
      <c r="EJ88" s="209"/>
      <c r="EK88" s="209"/>
      <c r="EL88" s="209"/>
      <c r="EM88" s="209"/>
      <c r="EN88" s="209"/>
      <c r="EO88" s="209"/>
      <c r="EP88" s="209"/>
      <c r="EQ88" s="209"/>
      <c r="ER88" s="209"/>
      <c r="ES88" s="209"/>
      <c r="ET88" s="209"/>
      <c r="EU88" s="209"/>
      <c r="EV88" s="209"/>
      <c r="EW88" s="209"/>
      <c r="EX88" s="209"/>
      <c r="EY88" s="209"/>
      <c r="EZ88" s="209"/>
      <c r="FA88" s="209"/>
      <c r="FB88" s="209"/>
      <c r="FC88" s="209"/>
      <c r="FD88" s="209"/>
      <c r="FE88" s="209"/>
      <c r="FF88" s="209"/>
      <c r="FG88" s="209"/>
      <c r="FH88" s="209"/>
      <c r="FI88" s="209"/>
      <c r="FJ88" s="209"/>
      <c r="FK88" s="209"/>
      <c r="FL88" s="209"/>
      <c r="FM88" s="209"/>
      <c r="FN88" s="209"/>
      <c r="FO88" s="209"/>
      <c r="FP88" s="209"/>
      <c r="FQ88" s="209"/>
      <c r="FR88" s="209"/>
      <c r="FS88" s="209"/>
      <c r="FT88" s="209"/>
      <c r="FU88" s="209"/>
      <c r="FV88" s="209"/>
      <c r="FW88" s="209"/>
      <c r="FX88" s="209"/>
      <c r="FY88" s="209"/>
      <c r="FZ88" s="209"/>
      <c r="GA88" s="209"/>
      <c r="GB88" s="209"/>
      <c r="GC88" s="209"/>
      <c r="GD88" s="209"/>
      <c r="GE88" s="209"/>
      <c r="GF88" s="209"/>
      <c r="GG88" s="209"/>
      <c r="GH88" s="209"/>
      <c r="GI88" s="209"/>
      <c r="GJ88" s="209"/>
      <c r="GK88" s="209"/>
      <c r="GL88" s="209"/>
      <c r="GM88" s="209"/>
      <c r="GN88" s="209"/>
      <c r="GO88" s="209"/>
      <c r="GP88" s="209"/>
      <c r="GQ88" s="209"/>
      <c r="GR88" s="209"/>
      <c r="GS88" s="209"/>
      <c r="GT88" s="209"/>
      <c r="GU88" s="209"/>
      <c r="GV88" s="209"/>
      <c r="GW88" s="209"/>
      <c r="GX88" s="209"/>
      <c r="GY88" s="209"/>
      <c r="GZ88" s="209"/>
      <c r="HA88" s="209"/>
      <c r="HB88" s="209"/>
      <c r="HC88" s="209"/>
      <c r="HD88" s="209"/>
      <c r="HE88" s="209"/>
      <c r="HF88" s="209"/>
      <c r="HG88" s="209"/>
      <c r="HH88" s="209"/>
      <c r="HI88" s="209"/>
      <c r="HJ88" s="209"/>
      <c r="HK88" s="209"/>
      <c r="HL88" s="209"/>
      <c r="HM88" s="209"/>
      <c r="HN88" s="209"/>
      <c r="HO88" s="209"/>
    </row>
    <row r="89" spans="1:223" s="211" customFormat="1" x14ac:dyDescent="0.25">
      <c r="A89" s="209"/>
      <c r="B89" s="202"/>
      <c r="C89" s="210"/>
      <c r="D89" s="202"/>
      <c r="E89" s="202"/>
      <c r="F89" s="202"/>
      <c r="G89" s="202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209"/>
      <c r="BT89" s="209"/>
      <c r="BU89" s="209"/>
      <c r="BV89" s="209"/>
      <c r="BW89" s="209"/>
      <c r="BX89" s="209"/>
      <c r="BY89" s="209"/>
      <c r="BZ89" s="209"/>
      <c r="CA89" s="209"/>
      <c r="CB89" s="209"/>
      <c r="CC89" s="209"/>
      <c r="CD89" s="209"/>
      <c r="CE89" s="209"/>
      <c r="CF89" s="209"/>
      <c r="CG89" s="209"/>
      <c r="CH89" s="209"/>
      <c r="CI89" s="209"/>
      <c r="CJ89" s="209"/>
      <c r="CK89" s="209"/>
      <c r="CL89" s="209"/>
      <c r="CM89" s="209"/>
      <c r="CN89" s="209"/>
      <c r="CO89" s="209"/>
      <c r="CP89" s="209"/>
      <c r="CQ89" s="209"/>
      <c r="CR89" s="209"/>
      <c r="CS89" s="209"/>
      <c r="CT89" s="209"/>
      <c r="CU89" s="209"/>
      <c r="CV89" s="209"/>
      <c r="CW89" s="209"/>
      <c r="CX89" s="209"/>
      <c r="CY89" s="209"/>
      <c r="CZ89" s="209"/>
      <c r="DA89" s="209"/>
      <c r="DB89" s="209"/>
      <c r="DC89" s="209"/>
      <c r="DD89" s="209"/>
      <c r="DE89" s="209"/>
      <c r="DF89" s="209"/>
      <c r="DG89" s="209"/>
      <c r="DH89" s="209"/>
      <c r="DI89" s="209"/>
      <c r="DJ89" s="209"/>
      <c r="DK89" s="209"/>
      <c r="DL89" s="209"/>
      <c r="DM89" s="209"/>
      <c r="DN89" s="209"/>
      <c r="DO89" s="209"/>
      <c r="DP89" s="209"/>
      <c r="DQ89" s="209"/>
      <c r="DR89" s="209"/>
      <c r="DS89" s="209"/>
      <c r="DT89" s="209"/>
      <c r="DU89" s="209"/>
      <c r="DV89" s="209"/>
      <c r="DW89" s="209"/>
      <c r="DX89" s="209"/>
      <c r="DY89" s="209"/>
      <c r="DZ89" s="209"/>
      <c r="EA89" s="209"/>
      <c r="EB89" s="209"/>
      <c r="EC89" s="209"/>
      <c r="ED89" s="209"/>
      <c r="EE89" s="209"/>
      <c r="EF89" s="209"/>
      <c r="EG89" s="209"/>
      <c r="EH89" s="209"/>
      <c r="EI89" s="209"/>
      <c r="EJ89" s="209"/>
      <c r="EK89" s="209"/>
      <c r="EL89" s="209"/>
      <c r="EM89" s="209"/>
      <c r="EN89" s="209"/>
      <c r="EO89" s="209"/>
      <c r="EP89" s="209"/>
      <c r="EQ89" s="209"/>
      <c r="ER89" s="209"/>
      <c r="ES89" s="209"/>
      <c r="ET89" s="209"/>
      <c r="EU89" s="209"/>
      <c r="EV89" s="209"/>
      <c r="EW89" s="209"/>
      <c r="EX89" s="209"/>
      <c r="EY89" s="209"/>
      <c r="EZ89" s="209"/>
      <c r="FA89" s="209"/>
      <c r="FB89" s="209"/>
      <c r="FC89" s="209"/>
      <c r="FD89" s="209"/>
      <c r="FE89" s="209"/>
      <c r="FF89" s="209"/>
      <c r="FG89" s="209"/>
      <c r="FH89" s="209"/>
      <c r="FI89" s="209"/>
      <c r="FJ89" s="209"/>
      <c r="FK89" s="209"/>
      <c r="FL89" s="209"/>
      <c r="FM89" s="209"/>
      <c r="FN89" s="209"/>
      <c r="FO89" s="209"/>
      <c r="FP89" s="209"/>
      <c r="FQ89" s="209"/>
      <c r="FR89" s="209"/>
      <c r="FS89" s="209"/>
      <c r="FT89" s="209"/>
      <c r="FU89" s="209"/>
      <c r="FV89" s="209"/>
      <c r="FW89" s="209"/>
      <c r="FX89" s="209"/>
      <c r="FY89" s="209"/>
      <c r="FZ89" s="209"/>
      <c r="GA89" s="209"/>
      <c r="GB89" s="209"/>
      <c r="GC89" s="209"/>
      <c r="GD89" s="209"/>
      <c r="GE89" s="209"/>
      <c r="GF89" s="209"/>
      <c r="GG89" s="209"/>
      <c r="GH89" s="209"/>
      <c r="GI89" s="209"/>
      <c r="GJ89" s="209"/>
      <c r="GK89" s="209"/>
      <c r="GL89" s="209"/>
      <c r="GM89" s="209"/>
      <c r="GN89" s="209"/>
      <c r="GO89" s="209"/>
      <c r="GP89" s="209"/>
      <c r="GQ89" s="209"/>
      <c r="GR89" s="209"/>
      <c r="GS89" s="209"/>
      <c r="GT89" s="209"/>
      <c r="GU89" s="209"/>
      <c r="GV89" s="209"/>
      <c r="GW89" s="209"/>
      <c r="GX89" s="209"/>
      <c r="GY89" s="209"/>
      <c r="GZ89" s="209"/>
      <c r="HA89" s="209"/>
      <c r="HB89" s="209"/>
      <c r="HC89" s="209"/>
      <c r="HD89" s="209"/>
      <c r="HE89" s="209"/>
      <c r="HF89" s="209"/>
      <c r="HG89" s="209"/>
      <c r="HH89" s="209"/>
      <c r="HI89" s="209"/>
      <c r="HJ89" s="209"/>
      <c r="HK89" s="209"/>
      <c r="HL89" s="209"/>
      <c r="HM89" s="209"/>
      <c r="HN89" s="209"/>
      <c r="HO89" s="209"/>
    </row>
    <row r="90" spans="1:223" s="211" customFormat="1" x14ac:dyDescent="0.25">
      <c r="A90" s="209"/>
      <c r="B90" s="202"/>
      <c r="C90" s="210"/>
      <c r="D90" s="202"/>
      <c r="E90" s="202"/>
      <c r="F90" s="202"/>
      <c r="G90" s="202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09"/>
      <c r="BK90" s="209"/>
      <c r="BL90" s="209"/>
      <c r="BM90" s="209"/>
      <c r="BN90" s="209"/>
      <c r="BO90" s="209"/>
      <c r="BP90" s="209"/>
      <c r="BQ90" s="209"/>
      <c r="BR90" s="209"/>
      <c r="BS90" s="209"/>
      <c r="BT90" s="209"/>
      <c r="BU90" s="209"/>
      <c r="BV90" s="209"/>
      <c r="BW90" s="209"/>
      <c r="BX90" s="209"/>
      <c r="BY90" s="209"/>
      <c r="BZ90" s="209"/>
      <c r="CA90" s="209"/>
      <c r="CB90" s="209"/>
      <c r="CC90" s="209"/>
      <c r="CD90" s="209"/>
      <c r="CE90" s="209"/>
      <c r="CF90" s="209"/>
      <c r="CG90" s="209"/>
      <c r="CH90" s="209"/>
      <c r="CI90" s="209"/>
      <c r="CJ90" s="209"/>
      <c r="CK90" s="209"/>
      <c r="CL90" s="209"/>
      <c r="CM90" s="209"/>
      <c r="CN90" s="209"/>
      <c r="CO90" s="209"/>
      <c r="CP90" s="209"/>
      <c r="CQ90" s="209"/>
      <c r="CR90" s="209"/>
      <c r="CS90" s="209"/>
      <c r="CT90" s="209"/>
      <c r="CU90" s="209"/>
      <c r="CV90" s="209"/>
      <c r="CW90" s="209"/>
      <c r="CX90" s="209"/>
      <c r="CY90" s="209"/>
      <c r="CZ90" s="209"/>
      <c r="DA90" s="209"/>
      <c r="DB90" s="209"/>
      <c r="DC90" s="209"/>
      <c r="DD90" s="209"/>
      <c r="DE90" s="209"/>
      <c r="DF90" s="209"/>
      <c r="DG90" s="209"/>
      <c r="DH90" s="209"/>
      <c r="DI90" s="209"/>
      <c r="DJ90" s="209"/>
      <c r="DK90" s="209"/>
      <c r="DL90" s="209"/>
      <c r="DM90" s="209"/>
      <c r="DN90" s="209"/>
      <c r="DO90" s="209"/>
      <c r="DP90" s="209"/>
      <c r="DQ90" s="209"/>
      <c r="DR90" s="209"/>
      <c r="DS90" s="209"/>
      <c r="DT90" s="209"/>
      <c r="DU90" s="209"/>
      <c r="DV90" s="209"/>
      <c r="DW90" s="209"/>
      <c r="DX90" s="209"/>
      <c r="DY90" s="209"/>
      <c r="DZ90" s="209"/>
      <c r="EA90" s="209"/>
      <c r="EB90" s="209"/>
      <c r="EC90" s="209"/>
      <c r="ED90" s="209"/>
      <c r="EE90" s="209"/>
      <c r="EF90" s="209"/>
      <c r="EG90" s="209"/>
      <c r="EH90" s="209"/>
      <c r="EI90" s="209"/>
      <c r="EJ90" s="209"/>
      <c r="EK90" s="209"/>
      <c r="EL90" s="209"/>
      <c r="EM90" s="209"/>
      <c r="EN90" s="209"/>
      <c r="EO90" s="209"/>
      <c r="EP90" s="209"/>
      <c r="EQ90" s="209"/>
      <c r="ER90" s="209"/>
      <c r="ES90" s="209"/>
      <c r="ET90" s="209"/>
      <c r="EU90" s="209"/>
      <c r="EV90" s="209"/>
      <c r="EW90" s="209"/>
      <c r="EX90" s="209"/>
      <c r="EY90" s="209"/>
      <c r="EZ90" s="209"/>
      <c r="FA90" s="209"/>
      <c r="FB90" s="209"/>
      <c r="FC90" s="209"/>
      <c r="FD90" s="209"/>
      <c r="FE90" s="209"/>
      <c r="FF90" s="209"/>
      <c r="FG90" s="209"/>
      <c r="FH90" s="209"/>
      <c r="FI90" s="209"/>
      <c r="FJ90" s="209"/>
      <c r="FK90" s="209"/>
      <c r="FL90" s="209"/>
      <c r="FM90" s="209"/>
      <c r="FN90" s="209"/>
      <c r="FO90" s="209"/>
      <c r="FP90" s="209"/>
      <c r="FQ90" s="209"/>
      <c r="FR90" s="209"/>
      <c r="FS90" s="209"/>
      <c r="FT90" s="209"/>
      <c r="FU90" s="209"/>
      <c r="FV90" s="209"/>
      <c r="FW90" s="209"/>
      <c r="FX90" s="209"/>
      <c r="FY90" s="209"/>
      <c r="FZ90" s="209"/>
      <c r="GA90" s="209"/>
      <c r="GB90" s="209"/>
      <c r="GC90" s="209"/>
      <c r="GD90" s="209"/>
      <c r="GE90" s="209"/>
      <c r="GF90" s="209"/>
      <c r="GG90" s="209"/>
      <c r="GH90" s="209"/>
      <c r="GI90" s="209"/>
      <c r="GJ90" s="209"/>
      <c r="GK90" s="209"/>
      <c r="GL90" s="209"/>
      <c r="GM90" s="209"/>
      <c r="GN90" s="209"/>
      <c r="GO90" s="209"/>
      <c r="GP90" s="209"/>
      <c r="GQ90" s="209"/>
      <c r="GR90" s="209"/>
      <c r="GS90" s="209"/>
      <c r="GT90" s="209"/>
      <c r="GU90" s="209"/>
      <c r="GV90" s="209"/>
      <c r="GW90" s="209"/>
      <c r="GX90" s="209"/>
      <c r="GY90" s="209"/>
      <c r="GZ90" s="209"/>
      <c r="HA90" s="209"/>
      <c r="HB90" s="209"/>
      <c r="HC90" s="209"/>
      <c r="HD90" s="209"/>
      <c r="HE90" s="209"/>
      <c r="HF90" s="209"/>
      <c r="HG90" s="209"/>
      <c r="HH90" s="209"/>
      <c r="HI90" s="209"/>
      <c r="HJ90" s="209"/>
      <c r="HK90" s="209"/>
      <c r="HL90" s="209"/>
      <c r="HM90" s="209"/>
      <c r="HN90" s="209"/>
      <c r="HO90" s="209"/>
    </row>
    <row r="91" spans="1:223" s="211" customFormat="1" x14ac:dyDescent="0.25">
      <c r="A91" s="209"/>
      <c r="B91" s="202"/>
      <c r="C91" s="210"/>
      <c r="D91" s="202"/>
      <c r="E91" s="202"/>
      <c r="F91" s="202"/>
      <c r="G91" s="202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09"/>
      <c r="BW91" s="209"/>
      <c r="BX91" s="209"/>
      <c r="BY91" s="209"/>
      <c r="BZ91" s="209"/>
      <c r="CA91" s="209"/>
      <c r="CB91" s="209"/>
      <c r="CC91" s="209"/>
      <c r="CD91" s="209"/>
      <c r="CE91" s="209"/>
      <c r="CF91" s="209"/>
      <c r="CG91" s="209"/>
      <c r="CH91" s="209"/>
      <c r="CI91" s="209"/>
      <c r="CJ91" s="209"/>
      <c r="CK91" s="209"/>
      <c r="CL91" s="209"/>
      <c r="CM91" s="209"/>
      <c r="CN91" s="209"/>
      <c r="CO91" s="209"/>
      <c r="CP91" s="209"/>
      <c r="CQ91" s="209"/>
      <c r="CR91" s="209"/>
      <c r="CS91" s="209"/>
      <c r="CT91" s="209"/>
      <c r="CU91" s="209"/>
      <c r="CV91" s="209"/>
      <c r="CW91" s="209"/>
      <c r="CX91" s="209"/>
      <c r="CY91" s="209"/>
      <c r="CZ91" s="209"/>
      <c r="DA91" s="209"/>
      <c r="DB91" s="209"/>
      <c r="DC91" s="209"/>
      <c r="DD91" s="209"/>
      <c r="DE91" s="209"/>
      <c r="DF91" s="209"/>
      <c r="DG91" s="209"/>
      <c r="DH91" s="209"/>
      <c r="DI91" s="209"/>
      <c r="DJ91" s="209"/>
      <c r="DK91" s="209"/>
      <c r="DL91" s="209"/>
      <c r="DM91" s="209"/>
      <c r="DN91" s="209"/>
      <c r="DO91" s="209"/>
      <c r="DP91" s="209"/>
      <c r="DQ91" s="209"/>
      <c r="DR91" s="209"/>
      <c r="DS91" s="209"/>
      <c r="DT91" s="209"/>
      <c r="DU91" s="209"/>
      <c r="DV91" s="209"/>
      <c r="DW91" s="209"/>
      <c r="DX91" s="209"/>
      <c r="DY91" s="209"/>
      <c r="DZ91" s="209"/>
      <c r="EA91" s="209"/>
      <c r="EB91" s="209"/>
      <c r="EC91" s="209"/>
      <c r="ED91" s="209"/>
      <c r="EE91" s="209"/>
      <c r="EF91" s="209"/>
      <c r="EG91" s="209"/>
      <c r="EH91" s="209"/>
      <c r="EI91" s="209"/>
      <c r="EJ91" s="209"/>
      <c r="EK91" s="209"/>
      <c r="EL91" s="209"/>
      <c r="EM91" s="209"/>
      <c r="EN91" s="209"/>
      <c r="EO91" s="209"/>
      <c r="EP91" s="209"/>
      <c r="EQ91" s="209"/>
      <c r="ER91" s="209"/>
      <c r="ES91" s="209"/>
      <c r="ET91" s="209"/>
      <c r="EU91" s="209"/>
      <c r="EV91" s="209"/>
      <c r="EW91" s="209"/>
      <c r="EX91" s="209"/>
      <c r="EY91" s="209"/>
      <c r="EZ91" s="209"/>
      <c r="FA91" s="209"/>
      <c r="FB91" s="209"/>
      <c r="FC91" s="209"/>
      <c r="FD91" s="209"/>
      <c r="FE91" s="209"/>
      <c r="FF91" s="209"/>
      <c r="FG91" s="209"/>
      <c r="FH91" s="209"/>
      <c r="FI91" s="209"/>
      <c r="FJ91" s="209"/>
      <c r="FK91" s="209"/>
      <c r="FL91" s="209"/>
      <c r="FM91" s="209"/>
      <c r="FN91" s="209"/>
      <c r="FO91" s="209"/>
      <c r="FP91" s="209"/>
      <c r="FQ91" s="209"/>
      <c r="FR91" s="209"/>
      <c r="FS91" s="209"/>
      <c r="FT91" s="209"/>
      <c r="FU91" s="209"/>
      <c r="FV91" s="209"/>
      <c r="FW91" s="209"/>
      <c r="FX91" s="209"/>
      <c r="FY91" s="209"/>
      <c r="FZ91" s="209"/>
      <c r="GA91" s="209"/>
      <c r="GB91" s="209"/>
      <c r="GC91" s="209"/>
      <c r="GD91" s="209"/>
      <c r="GE91" s="209"/>
      <c r="GF91" s="209"/>
      <c r="GG91" s="209"/>
      <c r="GH91" s="209"/>
      <c r="GI91" s="209"/>
      <c r="GJ91" s="209"/>
      <c r="GK91" s="209"/>
      <c r="GL91" s="209"/>
      <c r="GM91" s="209"/>
      <c r="GN91" s="209"/>
      <c r="GO91" s="209"/>
      <c r="GP91" s="209"/>
      <c r="GQ91" s="209"/>
      <c r="GR91" s="209"/>
      <c r="GS91" s="209"/>
      <c r="GT91" s="209"/>
      <c r="GU91" s="209"/>
      <c r="GV91" s="209"/>
      <c r="GW91" s="209"/>
      <c r="GX91" s="209"/>
      <c r="GY91" s="209"/>
      <c r="GZ91" s="209"/>
      <c r="HA91" s="209"/>
      <c r="HB91" s="209"/>
      <c r="HC91" s="209"/>
      <c r="HD91" s="209"/>
      <c r="HE91" s="209"/>
      <c r="HF91" s="209"/>
      <c r="HG91" s="209"/>
      <c r="HH91" s="209"/>
      <c r="HI91" s="209"/>
      <c r="HJ91" s="209"/>
      <c r="HK91" s="209"/>
      <c r="HL91" s="209"/>
      <c r="HM91" s="209"/>
      <c r="HN91" s="209"/>
      <c r="HO91" s="209"/>
    </row>
    <row r="92" spans="1:223" s="211" customFormat="1" x14ac:dyDescent="0.25">
      <c r="A92" s="209"/>
      <c r="B92" s="202"/>
      <c r="C92" s="210"/>
      <c r="D92" s="202"/>
      <c r="E92" s="202"/>
      <c r="F92" s="202"/>
      <c r="G92" s="202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  <c r="BI92" s="209"/>
      <c r="BJ92" s="209"/>
      <c r="BK92" s="209"/>
      <c r="BL92" s="209"/>
      <c r="BM92" s="209"/>
      <c r="BN92" s="209"/>
      <c r="BO92" s="209"/>
      <c r="BP92" s="209"/>
      <c r="BQ92" s="209"/>
      <c r="BR92" s="209"/>
      <c r="BS92" s="209"/>
      <c r="BT92" s="209"/>
      <c r="BU92" s="209"/>
      <c r="BV92" s="209"/>
      <c r="BW92" s="209"/>
      <c r="BX92" s="209"/>
      <c r="BY92" s="209"/>
      <c r="BZ92" s="209"/>
      <c r="CA92" s="209"/>
      <c r="CB92" s="209"/>
      <c r="CC92" s="209"/>
      <c r="CD92" s="209"/>
      <c r="CE92" s="209"/>
      <c r="CF92" s="209"/>
      <c r="CG92" s="209"/>
      <c r="CH92" s="209"/>
      <c r="CI92" s="209"/>
      <c r="CJ92" s="209"/>
      <c r="CK92" s="209"/>
      <c r="CL92" s="209"/>
      <c r="CM92" s="209"/>
      <c r="CN92" s="209"/>
      <c r="CO92" s="209"/>
      <c r="CP92" s="209"/>
      <c r="CQ92" s="209"/>
      <c r="CR92" s="209"/>
      <c r="CS92" s="209"/>
      <c r="CT92" s="209"/>
      <c r="CU92" s="209"/>
      <c r="CV92" s="209"/>
      <c r="CW92" s="209"/>
      <c r="CX92" s="209"/>
      <c r="CY92" s="209"/>
      <c r="CZ92" s="209"/>
      <c r="DA92" s="209"/>
      <c r="DB92" s="209"/>
      <c r="DC92" s="209"/>
      <c r="DD92" s="209"/>
      <c r="DE92" s="209"/>
      <c r="DF92" s="209"/>
      <c r="DG92" s="209"/>
      <c r="DH92" s="209"/>
      <c r="DI92" s="209"/>
      <c r="DJ92" s="209"/>
      <c r="DK92" s="209"/>
      <c r="DL92" s="209"/>
      <c r="DM92" s="209"/>
      <c r="DN92" s="209"/>
      <c r="DO92" s="209"/>
      <c r="DP92" s="209"/>
      <c r="DQ92" s="209"/>
      <c r="DR92" s="209"/>
      <c r="DS92" s="209"/>
      <c r="DT92" s="209"/>
      <c r="DU92" s="209"/>
      <c r="DV92" s="209"/>
      <c r="DW92" s="209"/>
      <c r="DX92" s="209"/>
      <c r="DY92" s="209"/>
      <c r="DZ92" s="209"/>
      <c r="EA92" s="209"/>
      <c r="EB92" s="209"/>
      <c r="EC92" s="209"/>
      <c r="ED92" s="209"/>
      <c r="EE92" s="209"/>
      <c r="EF92" s="209"/>
      <c r="EG92" s="209"/>
      <c r="EH92" s="209"/>
      <c r="EI92" s="209"/>
      <c r="EJ92" s="209"/>
      <c r="EK92" s="209"/>
      <c r="EL92" s="209"/>
      <c r="EM92" s="209"/>
      <c r="EN92" s="209"/>
      <c r="EO92" s="209"/>
      <c r="EP92" s="209"/>
      <c r="EQ92" s="209"/>
      <c r="ER92" s="209"/>
      <c r="ES92" s="209"/>
      <c r="ET92" s="209"/>
      <c r="EU92" s="209"/>
      <c r="EV92" s="209"/>
      <c r="EW92" s="209"/>
      <c r="EX92" s="209"/>
      <c r="EY92" s="209"/>
      <c r="EZ92" s="209"/>
      <c r="FA92" s="209"/>
      <c r="FB92" s="209"/>
      <c r="FC92" s="209"/>
      <c r="FD92" s="209"/>
      <c r="FE92" s="209"/>
      <c r="FF92" s="209"/>
      <c r="FG92" s="209"/>
      <c r="FH92" s="209"/>
      <c r="FI92" s="209"/>
      <c r="FJ92" s="209"/>
      <c r="FK92" s="209"/>
      <c r="FL92" s="209"/>
      <c r="FM92" s="209"/>
      <c r="FN92" s="209"/>
      <c r="FO92" s="209"/>
      <c r="FP92" s="209"/>
      <c r="FQ92" s="209"/>
      <c r="FR92" s="209"/>
      <c r="FS92" s="209"/>
      <c r="FT92" s="209"/>
      <c r="FU92" s="209"/>
      <c r="FV92" s="209"/>
      <c r="FW92" s="209"/>
      <c r="FX92" s="209"/>
      <c r="FY92" s="209"/>
      <c r="FZ92" s="209"/>
      <c r="GA92" s="209"/>
      <c r="GB92" s="209"/>
      <c r="GC92" s="209"/>
      <c r="GD92" s="209"/>
      <c r="GE92" s="209"/>
      <c r="GF92" s="209"/>
      <c r="GG92" s="209"/>
      <c r="GH92" s="209"/>
      <c r="GI92" s="209"/>
      <c r="GJ92" s="209"/>
      <c r="GK92" s="209"/>
      <c r="GL92" s="209"/>
      <c r="GM92" s="209"/>
      <c r="GN92" s="209"/>
      <c r="GO92" s="209"/>
      <c r="GP92" s="209"/>
      <c r="GQ92" s="209"/>
      <c r="GR92" s="209"/>
      <c r="GS92" s="209"/>
      <c r="GT92" s="209"/>
      <c r="GU92" s="209"/>
      <c r="GV92" s="209"/>
      <c r="GW92" s="209"/>
      <c r="GX92" s="209"/>
      <c r="GY92" s="209"/>
      <c r="GZ92" s="209"/>
      <c r="HA92" s="209"/>
      <c r="HB92" s="209"/>
      <c r="HC92" s="209"/>
      <c r="HD92" s="209"/>
      <c r="HE92" s="209"/>
      <c r="HF92" s="209"/>
      <c r="HG92" s="209"/>
      <c r="HH92" s="209"/>
      <c r="HI92" s="209"/>
      <c r="HJ92" s="209"/>
      <c r="HK92" s="209"/>
      <c r="HL92" s="209"/>
      <c r="HM92" s="209"/>
      <c r="HN92" s="209"/>
      <c r="HO92" s="209"/>
    </row>
    <row r="93" spans="1:223" s="211" customFormat="1" x14ac:dyDescent="0.25">
      <c r="A93" s="209"/>
      <c r="B93" s="202"/>
      <c r="C93" s="210"/>
      <c r="D93" s="202"/>
      <c r="E93" s="202"/>
      <c r="F93" s="202"/>
      <c r="G93" s="202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  <c r="BI93" s="209"/>
      <c r="BJ93" s="209"/>
      <c r="BK93" s="209"/>
      <c r="BL93" s="209"/>
      <c r="BM93" s="209"/>
      <c r="BN93" s="209"/>
      <c r="BO93" s="209"/>
      <c r="BP93" s="209"/>
      <c r="BQ93" s="209"/>
      <c r="BR93" s="209"/>
      <c r="BS93" s="209"/>
      <c r="BT93" s="209"/>
      <c r="BU93" s="209"/>
      <c r="BV93" s="209"/>
      <c r="BW93" s="209"/>
      <c r="BX93" s="209"/>
      <c r="BY93" s="209"/>
      <c r="BZ93" s="209"/>
      <c r="CA93" s="209"/>
      <c r="CB93" s="209"/>
      <c r="CC93" s="209"/>
      <c r="CD93" s="209"/>
      <c r="CE93" s="209"/>
      <c r="CF93" s="209"/>
      <c r="CG93" s="209"/>
      <c r="CH93" s="209"/>
      <c r="CI93" s="209"/>
      <c r="CJ93" s="209"/>
      <c r="CK93" s="209"/>
      <c r="CL93" s="209"/>
      <c r="CM93" s="209"/>
      <c r="CN93" s="209"/>
      <c r="CO93" s="209"/>
      <c r="CP93" s="209"/>
      <c r="CQ93" s="209"/>
      <c r="CR93" s="209"/>
      <c r="CS93" s="209"/>
      <c r="CT93" s="209"/>
      <c r="CU93" s="209"/>
      <c r="CV93" s="209"/>
      <c r="CW93" s="209"/>
      <c r="CX93" s="209"/>
      <c r="CY93" s="209"/>
      <c r="CZ93" s="209"/>
      <c r="DA93" s="209"/>
      <c r="DB93" s="209"/>
      <c r="DC93" s="209"/>
      <c r="DD93" s="209"/>
      <c r="DE93" s="209"/>
      <c r="DF93" s="209"/>
      <c r="DG93" s="209"/>
      <c r="DH93" s="209"/>
      <c r="DI93" s="209"/>
      <c r="DJ93" s="209"/>
      <c r="DK93" s="209"/>
      <c r="DL93" s="209"/>
      <c r="DM93" s="209"/>
      <c r="DN93" s="209"/>
      <c r="DO93" s="209"/>
      <c r="DP93" s="209"/>
      <c r="DQ93" s="209"/>
      <c r="DR93" s="209"/>
      <c r="DS93" s="209"/>
      <c r="DT93" s="209"/>
      <c r="DU93" s="209"/>
      <c r="DV93" s="209"/>
      <c r="DW93" s="209"/>
      <c r="DX93" s="209"/>
      <c r="DY93" s="209"/>
      <c r="DZ93" s="209"/>
      <c r="EA93" s="209"/>
      <c r="EB93" s="209"/>
      <c r="EC93" s="209"/>
      <c r="ED93" s="209"/>
      <c r="EE93" s="209"/>
      <c r="EF93" s="209"/>
      <c r="EG93" s="209"/>
      <c r="EH93" s="209"/>
      <c r="EI93" s="209"/>
      <c r="EJ93" s="209"/>
      <c r="EK93" s="209"/>
      <c r="EL93" s="209"/>
      <c r="EM93" s="209"/>
      <c r="EN93" s="209"/>
      <c r="EO93" s="209"/>
      <c r="EP93" s="209"/>
      <c r="EQ93" s="209"/>
      <c r="ER93" s="209"/>
      <c r="ES93" s="209"/>
      <c r="ET93" s="209"/>
      <c r="EU93" s="209"/>
      <c r="EV93" s="209"/>
      <c r="EW93" s="209"/>
      <c r="EX93" s="209"/>
      <c r="EY93" s="209"/>
      <c r="EZ93" s="209"/>
      <c r="FA93" s="209"/>
      <c r="FB93" s="209"/>
      <c r="FC93" s="209"/>
      <c r="FD93" s="209"/>
      <c r="FE93" s="209"/>
      <c r="FF93" s="209"/>
      <c r="FG93" s="209"/>
      <c r="FH93" s="209"/>
      <c r="FI93" s="209"/>
      <c r="FJ93" s="209"/>
      <c r="FK93" s="209"/>
      <c r="FL93" s="209"/>
      <c r="FM93" s="209"/>
      <c r="FN93" s="209"/>
      <c r="FO93" s="209"/>
      <c r="FP93" s="209"/>
      <c r="FQ93" s="209"/>
      <c r="FR93" s="209"/>
      <c r="FS93" s="209"/>
      <c r="FT93" s="209"/>
      <c r="FU93" s="209"/>
      <c r="FV93" s="209"/>
      <c r="FW93" s="209"/>
      <c r="FX93" s="209"/>
      <c r="FY93" s="209"/>
      <c r="FZ93" s="209"/>
      <c r="GA93" s="209"/>
      <c r="GB93" s="209"/>
      <c r="GC93" s="209"/>
      <c r="GD93" s="209"/>
      <c r="GE93" s="209"/>
      <c r="GF93" s="209"/>
      <c r="GG93" s="209"/>
      <c r="GH93" s="209"/>
      <c r="GI93" s="209"/>
      <c r="GJ93" s="209"/>
      <c r="GK93" s="209"/>
      <c r="GL93" s="209"/>
      <c r="GM93" s="209"/>
      <c r="GN93" s="209"/>
      <c r="GO93" s="209"/>
      <c r="GP93" s="209"/>
      <c r="GQ93" s="209"/>
      <c r="GR93" s="209"/>
      <c r="GS93" s="209"/>
      <c r="GT93" s="209"/>
      <c r="GU93" s="209"/>
      <c r="GV93" s="209"/>
      <c r="GW93" s="209"/>
      <c r="GX93" s="209"/>
      <c r="GY93" s="209"/>
      <c r="GZ93" s="209"/>
      <c r="HA93" s="209"/>
      <c r="HB93" s="209"/>
      <c r="HC93" s="209"/>
      <c r="HD93" s="209"/>
      <c r="HE93" s="209"/>
      <c r="HF93" s="209"/>
      <c r="HG93" s="209"/>
      <c r="HH93" s="209"/>
      <c r="HI93" s="209"/>
      <c r="HJ93" s="209"/>
      <c r="HK93" s="209"/>
      <c r="HL93" s="209"/>
      <c r="HM93" s="209"/>
      <c r="HN93" s="209"/>
      <c r="HO93" s="209"/>
    </row>
    <row r="94" spans="1:223" s="211" customFormat="1" x14ac:dyDescent="0.25">
      <c r="A94" s="209"/>
      <c r="B94" s="202"/>
      <c r="C94" s="210"/>
      <c r="D94" s="202"/>
      <c r="E94" s="202"/>
      <c r="F94" s="202"/>
      <c r="G94" s="202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  <c r="BW94" s="209"/>
      <c r="BX94" s="209"/>
      <c r="BY94" s="209"/>
      <c r="BZ94" s="209"/>
      <c r="CA94" s="209"/>
      <c r="CB94" s="209"/>
      <c r="CC94" s="209"/>
      <c r="CD94" s="209"/>
      <c r="CE94" s="209"/>
      <c r="CF94" s="209"/>
      <c r="CG94" s="209"/>
      <c r="CH94" s="209"/>
      <c r="CI94" s="209"/>
      <c r="CJ94" s="209"/>
      <c r="CK94" s="209"/>
      <c r="CL94" s="209"/>
      <c r="CM94" s="209"/>
      <c r="CN94" s="209"/>
      <c r="CO94" s="209"/>
      <c r="CP94" s="209"/>
      <c r="CQ94" s="209"/>
      <c r="CR94" s="209"/>
      <c r="CS94" s="209"/>
      <c r="CT94" s="209"/>
      <c r="CU94" s="209"/>
      <c r="CV94" s="209"/>
      <c r="CW94" s="209"/>
      <c r="CX94" s="209"/>
      <c r="CY94" s="209"/>
      <c r="CZ94" s="209"/>
      <c r="DA94" s="209"/>
      <c r="DB94" s="209"/>
      <c r="DC94" s="209"/>
      <c r="DD94" s="209"/>
      <c r="DE94" s="209"/>
      <c r="DF94" s="209"/>
      <c r="DG94" s="209"/>
      <c r="DH94" s="209"/>
      <c r="DI94" s="209"/>
      <c r="DJ94" s="209"/>
      <c r="DK94" s="209"/>
      <c r="DL94" s="209"/>
      <c r="DM94" s="209"/>
      <c r="DN94" s="209"/>
      <c r="DO94" s="209"/>
      <c r="DP94" s="209"/>
      <c r="DQ94" s="209"/>
      <c r="DR94" s="209"/>
      <c r="DS94" s="209"/>
      <c r="DT94" s="209"/>
      <c r="DU94" s="209"/>
      <c r="DV94" s="209"/>
      <c r="DW94" s="209"/>
      <c r="DX94" s="209"/>
      <c r="DY94" s="209"/>
      <c r="DZ94" s="209"/>
      <c r="EA94" s="209"/>
      <c r="EB94" s="209"/>
      <c r="EC94" s="209"/>
      <c r="ED94" s="209"/>
      <c r="EE94" s="209"/>
      <c r="EF94" s="209"/>
      <c r="EG94" s="209"/>
      <c r="EH94" s="209"/>
      <c r="EI94" s="209"/>
      <c r="EJ94" s="209"/>
      <c r="EK94" s="209"/>
      <c r="EL94" s="209"/>
      <c r="EM94" s="209"/>
      <c r="EN94" s="209"/>
      <c r="EO94" s="209"/>
      <c r="EP94" s="209"/>
      <c r="EQ94" s="209"/>
      <c r="ER94" s="209"/>
      <c r="ES94" s="209"/>
      <c r="ET94" s="209"/>
      <c r="EU94" s="209"/>
      <c r="EV94" s="209"/>
      <c r="EW94" s="209"/>
      <c r="EX94" s="209"/>
      <c r="EY94" s="209"/>
      <c r="EZ94" s="209"/>
      <c r="FA94" s="209"/>
      <c r="FB94" s="209"/>
      <c r="FC94" s="209"/>
      <c r="FD94" s="209"/>
      <c r="FE94" s="209"/>
      <c r="FF94" s="209"/>
      <c r="FG94" s="209"/>
      <c r="FH94" s="209"/>
      <c r="FI94" s="209"/>
      <c r="FJ94" s="209"/>
      <c r="FK94" s="209"/>
      <c r="FL94" s="209"/>
      <c r="FM94" s="209"/>
      <c r="FN94" s="209"/>
      <c r="FO94" s="209"/>
      <c r="FP94" s="209"/>
      <c r="FQ94" s="209"/>
      <c r="FR94" s="209"/>
      <c r="FS94" s="209"/>
      <c r="FT94" s="209"/>
      <c r="FU94" s="209"/>
      <c r="FV94" s="209"/>
      <c r="FW94" s="209"/>
      <c r="FX94" s="209"/>
      <c r="FY94" s="209"/>
      <c r="FZ94" s="209"/>
      <c r="GA94" s="209"/>
      <c r="GB94" s="209"/>
      <c r="GC94" s="209"/>
      <c r="GD94" s="209"/>
      <c r="GE94" s="209"/>
      <c r="GF94" s="209"/>
      <c r="GG94" s="209"/>
      <c r="GH94" s="209"/>
      <c r="GI94" s="209"/>
      <c r="GJ94" s="209"/>
      <c r="GK94" s="209"/>
      <c r="GL94" s="209"/>
      <c r="GM94" s="209"/>
      <c r="GN94" s="209"/>
      <c r="GO94" s="209"/>
      <c r="GP94" s="209"/>
      <c r="GQ94" s="209"/>
      <c r="GR94" s="209"/>
      <c r="GS94" s="209"/>
      <c r="GT94" s="209"/>
      <c r="GU94" s="209"/>
      <c r="GV94" s="209"/>
      <c r="GW94" s="209"/>
      <c r="GX94" s="209"/>
      <c r="GY94" s="209"/>
      <c r="GZ94" s="209"/>
      <c r="HA94" s="209"/>
      <c r="HB94" s="209"/>
      <c r="HC94" s="209"/>
      <c r="HD94" s="209"/>
      <c r="HE94" s="209"/>
      <c r="HF94" s="209"/>
      <c r="HG94" s="209"/>
      <c r="HH94" s="209"/>
      <c r="HI94" s="209"/>
      <c r="HJ94" s="209"/>
      <c r="HK94" s="209"/>
      <c r="HL94" s="209"/>
      <c r="HM94" s="209"/>
      <c r="HN94" s="209"/>
      <c r="HO94" s="209"/>
    </row>
    <row r="95" spans="1:223" s="211" customFormat="1" x14ac:dyDescent="0.25">
      <c r="A95" s="209"/>
      <c r="B95" s="202"/>
      <c r="C95" s="210"/>
      <c r="D95" s="202"/>
      <c r="E95" s="202"/>
      <c r="F95" s="202"/>
      <c r="G95" s="202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209"/>
      <c r="BU95" s="209"/>
      <c r="BV95" s="209"/>
      <c r="BW95" s="209"/>
      <c r="BX95" s="209"/>
      <c r="BY95" s="209"/>
      <c r="BZ95" s="209"/>
      <c r="CA95" s="209"/>
      <c r="CB95" s="209"/>
      <c r="CC95" s="209"/>
      <c r="CD95" s="209"/>
      <c r="CE95" s="209"/>
      <c r="CF95" s="209"/>
      <c r="CG95" s="209"/>
      <c r="CH95" s="209"/>
      <c r="CI95" s="209"/>
      <c r="CJ95" s="209"/>
      <c r="CK95" s="209"/>
      <c r="CL95" s="209"/>
      <c r="CM95" s="209"/>
      <c r="CN95" s="209"/>
      <c r="CO95" s="209"/>
      <c r="CP95" s="209"/>
      <c r="CQ95" s="209"/>
      <c r="CR95" s="209"/>
      <c r="CS95" s="209"/>
      <c r="CT95" s="209"/>
      <c r="CU95" s="209"/>
      <c r="CV95" s="209"/>
      <c r="CW95" s="209"/>
      <c r="CX95" s="209"/>
      <c r="CY95" s="209"/>
      <c r="CZ95" s="209"/>
      <c r="DA95" s="209"/>
      <c r="DB95" s="209"/>
      <c r="DC95" s="209"/>
      <c r="DD95" s="209"/>
      <c r="DE95" s="209"/>
      <c r="DF95" s="209"/>
      <c r="DG95" s="209"/>
      <c r="DH95" s="209"/>
      <c r="DI95" s="209"/>
      <c r="DJ95" s="209"/>
      <c r="DK95" s="209"/>
      <c r="DL95" s="209"/>
      <c r="DM95" s="209"/>
      <c r="DN95" s="209"/>
      <c r="DO95" s="209"/>
      <c r="DP95" s="209"/>
      <c r="DQ95" s="209"/>
      <c r="DR95" s="209"/>
      <c r="DS95" s="209"/>
      <c r="DT95" s="209"/>
      <c r="DU95" s="209"/>
      <c r="DV95" s="209"/>
      <c r="DW95" s="209"/>
      <c r="DX95" s="209"/>
      <c r="DY95" s="209"/>
      <c r="DZ95" s="209"/>
      <c r="EA95" s="209"/>
      <c r="EB95" s="209"/>
      <c r="EC95" s="209"/>
      <c r="ED95" s="209"/>
      <c r="EE95" s="209"/>
      <c r="EF95" s="209"/>
      <c r="EG95" s="209"/>
      <c r="EH95" s="209"/>
      <c r="EI95" s="209"/>
      <c r="EJ95" s="209"/>
      <c r="EK95" s="209"/>
      <c r="EL95" s="209"/>
      <c r="EM95" s="209"/>
      <c r="EN95" s="209"/>
      <c r="EO95" s="209"/>
      <c r="EP95" s="209"/>
      <c r="EQ95" s="209"/>
      <c r="ER95" s="209"/>
      <c r="ES95" s="209"/>
      <c r="ET95" s="209"/>
      <c r="EU95" s="209"/>
      <c r="EV95" s="209"/>
      <c r="EW95" s="209"/>
      <c r="EX95" s="209"/>
      <c r="EY95" s="209"/>
      <c r="EZ95" s="209"/>
      <c r="FA95" s="209"/>
      <c r="FB95" s="209"/>
      <c r="FC95" s="209"/>
      <c r="FD95" s="209"/>
      <c r="FE95" s="209"/>
      <c r="FF95" s="209"/>
      <c r="FG95" s="209"/>
      <c r="FH95" s="209"/>
      <c r="FI95" s="209"/>
      <c r="FJ95" s="209"/>
      <c r="FK95" s="209"/>
      <c r="FL95" s="209"/>
      <c r="FM95" s="209"/>
      <c r="FN95" s="209"/>
      <c r="FO95" s="209"/>
      <c r="FP95" s="209"/>
      <c r="FQ95" s="209"/>
      <c r="FR95" s="209"/>
      <c r="FS95" s="209"/>
      <c r="FT95" s="209"/>
      <c r="FU95" s="209"/>
      <c r="FV95" s="209"/>
      <c r="FW95" s="209"/>
      <c r="FX95" s="209"/>
      <c r="FY95" s="209"/>
      <c r="FZ95" s="209"/>
      <c r="GA95" s="209"/>
      <c r="GB95" s="209"/>
      <c r="GC95" s="209"/>
      <c r="GD95" s="209"/>
      <c r="GE95" s="209"/>
      <c r="GF95" s="209"/>
      <c r="GG95" s="209"/>
      <c r="GH95" s="209"/>
      <c r="GI95" s="209"/>
      <c r="GJ95" s="209"/>
      <c r="GK95" s="209"/>
      <c r="GL95" s="209"/>
      <c r="GM95" s="209"/>
      <c r="GN95" s="209"/>
      <c r="GO95" s="209"/>
      <c r="GP95" s="209"/>
      <c r="GQ95" s="209"/>
      <c r="GR95" s="209"/>
      <c r="GS95" s="209"/>
      <c r="GT95" s="209"/>
      <c r="GU95" s="209"/>
      <c r="GV95" s="209"/>
      <c r="GW95" s="209"/>
      <c r="GX95" s="209"/>
      <c r="GY95" s="209"/>
      <c r="GZ95" s="209"/>
      <c r="HA95" s="209"/>
      <c r="HB95" s="209"/>
      <c r="HC95" s="209"/>
      <c r="HD95" s="209"/>
      <c r="HE95" s="209"/>
      <c r="HF95" s="209"/>
      <c r="HG95" s="209"/>
      <c r="HH95" s="209"/>
      <c r="HI95" s="209"/>
      <c r="HJ95" s="209"/>
      <c r="HK95" s="209"/>
      <c r="HL95" s="209"/>
      <c r="HM95" s="209"/>
      <c r="HN95" s="209"/>
      <c r="HO95" s="209"/>
    </row>
    <row r="96" spans="1:223" s="211" customFormat="1" x14ac:dyDescent="0.25">
      <c r="A96" s="209"/>
      <c r="B96" s="202"/>
      <c r="C96" s="210"/>
      <c r="D96" s="202"/>
      <c r="E96" s="202"/>
      <c r="F96" s="202"/>
      <c r="G96" s="202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09"/>
      <c r="BR96" s="209"/>
      <c r="BS96" s="209"/>
      <c r="BT96" s="209"/>
      <c r="BU96" s="209"/>
      <c r="BV96" s="209"/>
      <c r="BW96" s="209"/>
      <c r="BX96" s="209"/>
      <c r="BY96" s="209"/>
      <c r="BZ96" s="209"/>
      <c r="CA96" s="209"/>
      <c r="CB96" s="209"/>
      <c r="CC96" s="209"/>
      <c r="CD96" s="209"/>
      <c r="CE96" s="209"/>
      <c r="CF96" s="209"/>
      <c r="CG96" s="209"/>
      <c r="CH96" s="209"/>
      <c r="CI96" s="209"/>
      <c r="CJ96" s="209"/>
      <c r="CK96" s="209"/>
      <c r="CL96" s="209"/>
      <c r="CM96" s="209"/>
      <c r="CN96" s="209"/>
      <c r="CO96" s="209"/>
      <c r="CP96" s="209"/>
      <c r="CQ96" s="209"/>
      <c r="CR96" s="209"/>
      <c r="CS96" s="209"/>
      <c r="CT96" s="209"/>
      <c r="CU96" s="209"/>
      <c r="CV96" s="209"/>
      <c r="CW96" s="209"/>
      <c r="CX96" s="209"/>
      <c r="CY96" s="209"/>
      <c r="CZ96" s="209"/>
      <c r="DA96" s="209"/>
      <c r="DB96" s="209"/>
      <c r="DC96" s="209"/>
      <c r="DD96" s="209"/>
      <c r="DE96" s="209"/>
      <c r="DF96" s="209"/>
      <c r="DG96" s="209"/>
      <c r="DH96" s="209"/>
      <c r="DI96" s="209"/>
      <c r="DJ96" s="209"/>
      <c r="DK96" s="209"/>
      <c r="DL96" s="209"/>
      <c r="DM96" s="209"/>
      <c r="DN96" s="209"/>
      <c r="DO96" s="209"/>
      <c r="DP96" s="209"/>
      <c r="DQ96" s="209"/>
      <c r="DR96" s="209"/>
      <c r="DS96" s="209"/>
      <c r="DT96" s="209"/>
      <c r="DU96" s="209"/>
      <c r="DV96" s="209"/>
      <c r="DW96" s="209"/>
      <c r="DX96" s="209"/>
      <c r="DY96" s="209"/>
      <c r="DZ96" s="209"/>
      <c r="EA96" s="209"/>
      <c r="EB96" s="209"/>
      <c r="EC96" s="209"/>
      <c r="ED96" s="209"/>
      <c r="EE96" s="209"/>
      <c r="EF96" s="209"/>
      <c r="EG96" s="209"/>
      <c r="EH96" s="209"/>
      <c r="EI96" s="209"/>
      <c r="EJ96" s="209"/>
      <c r="EK96" s="209"/>
      <c r="EL96" s="209"/>
      <c r="EM96" s="209"/>
      <c r="EN96" s="209"/>
      <c r="EO96" s="209"/>
      <c r="EP96" s="209"/>
      <c r="EQ96" s="209"/>
      <c r="ER96" s="209"/>
      <c r="ES96" s="209"/>
      <c r="ET96" s="209"/>
      <c r="EU96" s="209"/>
      <c r="EV96" s="209"/>
      <c r="EW96" s="209"/>
      <c r="EX96" s="209"/>
      <c r="EY96" s="209"/>
      <c r="EZ96" s="209"/>
      <c r="FA96" s="209"/>
      <c r="FB96" s="209"/>
      <c r="FC96" s="209"/>
      <c r="FD96" s="209"/>
      <c r="FE96" s="209"/>
      <c r="FF96" s="209"/>
      <c r="FG96" s="209"/>
      <c r="FH96" s="209"/>
      <c r="FI96" s="209"/>
      <c r="FJ96" s="209"/>
      <c r="FK96" s="209"/>
      <c r="FL96" s="209"/>
      <c r="FM96" s="209"/>
      <c r="FN96" s="209"/>
      <c r="FO96" s="209"/>
      <c r="FP96" s="209"/>
      <c r="FQ96" s="209"/>
      <c r="FR96" s="209"/>
      <c r="FS96" s="209"/>
      <c r="FT96" s="209"/>
      <c r="FU96" s="209"/>
      <c r="FV96" s="209"/>
      <c r="FW96" s="209"/>
      <c r="FX96" s="209"/>
      <c r="FY96" s="209"/>
      <c r="FZ96" s="209"/>
      <c r="GA96" s="209"/>
      <c r="GB96" s="209"/>
      <c r="GC96" s="209"/>
      <c r="GD96" s="209"/>
      <c r="GE96" s="209"/>
      <c r="GF96" s="209"/>
      <c r="GG96" s="209"/>
      <c r="GH96" s="209"/>
      <c r="GI96" s="209"/>
      <c r="GJ96" s="209"/>
      <c r="GK96" s="209"/>
      <c r="GL96" s="209"/>
      <c r="GM96" s="209"/>
      <c r="GN96" s="209"/>
      <c r="GO96" s="209"/>
      <c r="GP96" s="209"/>
      <c r="GQ96" s="209"/>
      <c r="GR96" s="209"/>
      <c r="GS96" s="209"/>
      <c r="GT96" s="209"/>
      <c r="GU96" s="209"/>
      <c r="GV96" s="209"/>
      <c r="GW96" s="209"/>
      <c r="GX96" s="209"/>
      <c r="GY96" s="209"/>
      <c r="GZ96" s="209"/>
      <c r="HA96" s="209"/>
      <c r="HB96" s="209"/>
      <c r="HC96" s="209"/>
      <c r="HD96" s="209"/>
      <c r="HE96" s="209"/>
      <c r="HF96" s="209"/>
      <c r="HG96" s="209"/>
      <c r="HH96" s="209"/>
      <c r="HI96" s="209"/>
      <c r="HJ96" s="209"/>
      <c r="HK96" s="209"/>
      <c r="HL96" s="209"/>
      <c r="HM96" s="209"/>
      <c r="HN96" s="209"/>
      <c r="HO96" s="209"/>
    </row>
    <row r="97" spans="1:223" s="211" customFormat="1" x14ac:dyDescent="0.25">
      <c r="A97" s="209"/>
      <c r="B97" s="202"/>
      <c r="C97" s="210"/>
      <c r="D97" s="202"/>
      <c r="E97" s="202"/>
      <c r="F97" s="202"/>
      <c r="G97" s="202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  <c r="BI97" s="209"/>
      <c r="BJ97" s="209"/>
      <c r="BK97" s="209"/>
      <c r="BL97" s="209"/>
      <c r="BM97" s="209"/>
      <c r="BN97" s="209"/>
      <c r="BO97" s="209"/>
      <c r="BP97" s="209"/>
      <c r="BQ97" s="209"/>
      <c r="BR97" s="209"/>
      <c r="BS97" s="209"/>
      <c r="BT97" s="209"/>
      <c r="BU97" s="209"/>
      <c r="BV97" s="209"/>
      <c r="BW97" s="209"/>
      <c r="BX97" s="209"/>
      <c r="BY97" s="209"/>
      <c r="BZ97" s="209"/>
      <c r="CA97" s="209"/>
      <c r="CB97" s="209"/>
      <c r="CC97" s="209"/>
      <c r="CD97" s="209"/>
      <c r="CE97" s="209"/>
      <c r="CF97" s="209"/>
      <c r="CG97" s="209"/>
      <c r="CH97" s="209"/>
      <c r="CI97" s="209"/>
      <c r="CJ97" s="209"/>
      <c r="CK97" s="209"/>
      <c r="CL97" s="209"/>
      <c r="CM97" s="209"/>
      <c r="CN97" s="209"/>
      <c r="CO97" s="209"/>
      <c r="CP97" s="209"/>
      <c r="CQ97" s="209"/>
      <c r="CR97" s="209"/>
      <c r="CS97" s="209"/>
      <c r="CT97" s="209"/>
      <c r="CU97" s="209"/>
      <c r="CV97" s="209"/>
      <c r="CW97" s="209"/>
      <c r="CX97" s="209"/>
      <c r="CY97" s="209"/>
      <c r="CZ97" s="209"/>
      <c r="DA97" s="209"/>
      <c r="DB97" s="209"/>
      <c r="DC97" s="209"/>
      <c r="DD97" s="209"/>
      <c r="DE97" s="209"/>
      <c r="DF97" s="209"/>
      <c r="DG97" s="209"/>
      <c r="DH97" s="209"/>
      <c r="DI97" s="209"/>
      <c r="DJ97" s="209"/>
      <c r="DK97" s="209"/>
      <c r="DL97" s="209"/>
      <c r="DM97" s="209"/>
      <c r="DN97" s="209"/>
      <c r="DO97" s="209"/>
      <c r="DP97" s="209"/>
      <c r="DQ97" s="209"/>
      <c r="DR97" s="209"/>
      <c r="DS97" s="209"/>
      <c r="DT97" s="209"/>
      <c r="DU97" s="209"/>
      <c r="DV97" s="209"/>
      <c r="DW97" s="209"/>
      <c r="DX97" s="209"/>
      <c r="DY97" s="209"/>
      <c r="DZ97" s="209"/>
      <c r="EA97" s="209"/>
      <c r="EB97" s="209"/>
      <c r="EC97" s="209"/>
      <c r="ED97" s="209"/>
      <c r="EE97" s="209"/>
      <c r="EF97" s="209"/>
      <c r="EG97" s="209"/>
      <c r="EH97" s="209"/>
      <c r="EI97" s="209"/>
      <c r="EJ97" s="209"/>
      <c r="EK97" s="209"/>
      <c r="EL97" s="209"/>
      <c r="EM97" s="209"/>
      <c r="EN97" s="209"/>
      <c r="EO97" s="209"/>
      <c r="EP97" s="209"/>
      <c r="EQ97" s="209"/>
      <c r="ER97" s="209"/>
      <c r="ES97" s="209"/>
      <c r="ET97" s="209"/>
      <c r="EU97" s="209"/>
      <c r="EV97" s="209"/>
      <c r="EW97" s="209"/>
      <c r="EX97" s="209"/>
      <c r="EY97" s="209"/>
      <c r="EZ97" s="209"/>
      <c r="FA97" s="209"/>
      <c r="FB97" s="209"/>
      <c r="FC97" s="209"/>
      <c r="FD97" s="209"/>
      <c r="FE97" s="209"/>
      <c r="FF97" s="209"/>
      <c r="FG97" s="209"/>
      <c r="FH97" s="209"/>
      <c r="FI97" s="209"/>
      <c r="FJ97" s="209"/>
      <c r="FK97" s="209"/>
      <c r="FL97" s="209"/>
      <c r="FM97" s="209"/>
      <c r="FN97" s="209"/>
      <c r="FO97" s="209"/>
      <c r="FP97" s="209"/>
      <c r="FQ97" s="209"/>
      <c r="FR97" s="209"/>
      <c r="FS97" s="209"/>
      <c r="FT97" s="209"/>
      <c r="FU97" s="209"/>
      <c r="FV97" s="209"/>
      <c r="FW97" s="209"/>
      <c r="FX97" s="209"/>
      <c r="FY97" s="209"/>
      <c r="FZ97" s="209"/>
      <c r="GA97" s="209"/>
      <c r="GB97" s="209"/>
      <c r="GC97" s="209"/>
      <c r="GD97" s="209"/>
      <c r="GE97" s="209"/>
      <c r="GF97" s="209"/>
      <c r="GG97" s="209"/>
      <c r="GH97" s="209"/>
      <c r="GI97" s="209"/>
      <c r="GJ97" s="209"/>
      <c r="GK97" s="209"/>
      <c r="GL97" s="209"/>
      <c r="GM97" s="209"/>
      <c r="GN97" s="209"/>
      <c r="GO97" s="209"/>
      <c r="GP97" s="209"/>
      <c r="GQ97" s="209"/>
      <c r="GR97" s="209"/>
      <c r="GS97" s="209"/>
      <c r="GT97" s="209"/>
      <c r="GU97" s="209"/>
      <c r="GV97" s="209"/>
      <c r="GW97" s="209"/>
      <c r="GX97" s="209"/>
      <c r="GY97" s="209"/>
      <c r="GZ97" s="209"/>
      <c r="HA97" s="209"/>
      <c r="HB97" s="209"/>
      <c r="HC97" s="209"/>
      <c r="HD97" s="209"/>
      <c r="HE97" s="209"/>
      <c r="HF97" s="209"/>
      <c r="HG97" s="209"/>
      <c r="HH97" s="209"/>
      <c r="HI97" s="209"/>
      <c r="HJ97" s="209"/>
      <c r="HK97" s="209"/>
      <c r="HL97" s="209"/>
      <c r="HM97" s="209"/>
      <c r="HN97" s="209"/>
      <c r="HO97" s="209"/>
    </row>
    <row r="98" spans="1:223" s="211" customFormat="1" x14ac:dyDescent="0.25">
      <c r="A98" s="209"/>
      <c r="B98" s="202"/>
      <c r="C98" s="210"/>
      <c r="D98" s="202"/>
      <c r="E98" s="202"/>
      <c r="F98" s="202"/>
      <c r="G98" s="202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  <c r="BI98" s="209"/>
      <c r="BJ98" s="209"/>
      <c r="BK98" s="209"/>
      <c r="BL98" s="209"/>
      <c r="BM98" s="209"/>
      <c r="BN98" s="209"/>
      <c r="BO98" s="209"/>
      <c r="BP98" s="209"/>
      <c r="BQ98" s="209"/>
      <c r="BR98" s="209"/>
      <c r="BS98" s="209"/>
      <c r="BT98" s="209"/>
      <c r="BU98" s="209"/>
      <c r="BV98" s="209"/>
      <c r="BW98" s="209"/>
      <c r="BX98" s="209"/>
      <c r="BY98" s="209"/>
      <c r="BZ98" s="209"/>
      <c r="CA98" s="209"/>
      <c r="CB98" s="209"/>
      <c r="CC98" s="209"/>
      <c r="CD98" s="209"/>
      <c r="CE98" s="209"/>
      <c r="CF98" s="209"/>
      <c r="CG98" s="209"/>
      <c r="CH98" s="209"/>
      <c r="CI98" s="209"/>
      <c r="CJ98" s="209"/>
      <c r="CK98" s="209"/>
      <c r="CL98" s="209"/>
      <c r="CM98" s="209"/>
      <c r="CN98" s="209"/>
      <c r="CO98" s="209"/>
      <c r="CP98" s="209"/>
      <c r="CQ98" s="209"/>
      <c r="CR98" s="209"/>
      <c r="CS98" s="209"/>
      <c r="CT98" s="209"/>
      <c r="CU98" s="209"/>
      <c r="CV98" s="209"/>
      <c r="CW98" s="209"/>
      <c r="CX98" s="209"/>
      <c r="CY98" s="209"/>
      <c r="CZ98" s="209"/>
      <c r="DA98" s="209"/>
      <c r="DB98" s="209"/>
      <c r="DC98" s="209"/>
      <c r="DD98" s="209"/>
      <c r="DE98" s="209"/>
      <c r="DF98" s="209"/>
      <c r="DG98" s="209"/>
      <c r="DH98" s="209"/>
      <c r="DI98" s="209"/>
      <c r="DJ98" s="209"/>
      <c r="DK98" s="209"/>
      <c r="DL98" s="209"/>
      <c r="DM98" s="209"/>
      <c r="DN98" s="209"/>
      <c r="DO98" s="209"/>
      <c r="DP98" s="209"/>
      <c r="DQ98" s="209"/>
      <c r="DR98" s="209"/>
      <c r="DS98" s="209"/>
      <c r="DT98" s="209"/>
      <c r="DU98" s="209"/>
      <c r="DV98" s="209"/>
      <c r="DW98" s="209"/>
      <c r="DX98" s="209"/>
      <c r="DY98" s="209"/>
      <c r="DZ98" s="209"/>
      <c r="EA98" s="209"/>
      <c r="EB98" s="209"/>
      <c r="EC98" s="209"/>
      <c r="ED98" s="209"/>
      <c r="EE98" s="209"/>
      <c r="EF98" s="209"/>
      <c r="EG98" s="209"/>
      <c r="EH98" s="209"/>
      <c r="EI98" s="209"/>
      <c r="EJ98" s="209"/>
      <c r="EK98" s="209"/>
      <c r="EL98" s="209"/>
      <c r="EM98" s="209"/>
      <c r="EN98" s="209"/>
      <c r="EO98" s="209"/>
      <c r="EP98" s="209"/>
      <c r="EQ98" s="209"/>
      <c r="ER98" s="209"/>
      <c r="ES98" s="209"/>
      <c r="ET98" s="209"/>
      <c r="EU98" s="209"/>
      <c r="EV98" s="209"/>
      <c r="EW98" s="209"/>
      <c r="EX98" s="209"/>
      <c r="EY98" s="209"/>
      <c r="EZ98" s="209"/>
      <c r="FA98" s="209"/>
      <c r="FB98" s="209"/>
      <c r="FC98" s="209"/>
      <c r="FD98" s="209"/>
      <c r="FE98" s="209"/>
      <c r="FF98" s="209"/>
      <c r="FG98" s="209"/>
      <c r="FH98" s="209"/>
      <c r="FI98" s="209"/>
      <c r="FJ98" s="209"/>
      <c r="FK98" s="209"/>
      <c r="FL98" s="209"/>
      <c r="FM98" s="209"/>
      <c r="FN98" s="209"/>
      <c r="FO98" s="209"/>
      <c r="FP98" s="209"/>
      <c r="FQ98" s="209"/>
      <c r="FR98" s="209"/>
      <c r="FS98" s="209"/>
      <c r="FT98" s="209"/>
      <c r="FU98" s="209"/>
      <c r="FV98" s="209"/>
      <c r="FW98" s="209"/>
      <c r="FX98" s="209"/>
      <c r="FY98" s="209"/>
      <c r="FZ98" s="209"/>
      <c r="GA98" s="209"/>
      <c r="GB98" s="209"/>
      <c r="GC98" s="209"/>
      <c r="GD98" s="209"/>
      <c r="GE98" s="209"/>
      <c r="GF98" s="209"/>
      <c r="GG98" s="209"/>
      <c r="GH98" s="209"/>
      <c r="GI98" s="209"/>
      <c r="GJ98" s="209"/>
      <c r="GK98" s="209"/>
      <c r="GL98" s="209"/>
      <c r="GM98" s="209"/>
      <c r="GN98" s="209"/>
      <c r="GO98" s="209"/>
      <c r="GP98" s="209"/>
      <c r="GQ98" s="209"/>
      <c r="GR98" s="209"/>
      <c r="GS98" s="209"/>
      <c r="GT98" s="209"/>
      <c r="GU98" s="209"/>
      <c r="GV98" s="209"/>
      <c r="GW98" s="209"/>
      <c r="GX98" s="209"/>
      <c r="GY98" s="209"/>
      <c r="GZ98" s="209"/>
      <c r="HA98" s="209"/>
      <c r="HB98" s="209"/>
      <c r="HC98" s="209"/>
      <c r="HD98" s="209"/>
      <c r="HE98" s="209"/>
      <c r="HF98" s="209"/>
      <c r="HG98" s="209"/>
      <c r="HH98" s="209"/>
      <c r="HI98" s="209"/>
      <c r="HJ98" s="209"/>
      <c r="HK98" s="209"/>
      <c r="HL98" s="209"/>
      <c r="HM98" s="209"/>
      <c r="HN98" s="209"/>
      <c r="HO98" s="209"/>
    </row>
    <row r="99" spans="1:223" s="211" customFormat="1" x14ac:dyDescent="0.25">
      <c r="A99" s="209"/>
      <c r="B99" s="202"/>
      <c r="C99" s="210"/>
      <c r="D99" s="202"/>
      <c r="E99" s="202"/>
      <c r="F99" s="202"/>
      <c r="G99" s="202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  <c r="BW99" s="209"/>
      <c r="BX99" s="209"/>
      <c r="BY99" s="209"/>
      <c r="BZ99" s="209"/>
      <c r="CA99" s="209"/>
      <c r="CB99" s="209"/>
      <c r="CC99" s="209"/>
      <c r="CD99" s="209"/>
      <c r="CE99" s="209"/>
      <c r="CF99" s="209"/>
      <c r="CG99" s="209"/>
      <c r="CH99" s="209"/>
      <c r="CI99" s="209"/>
      <c r="CJ99" s="209"/>
      <c r="CK99" s="209"/>
      <c r="CL99" s="209"/>
      <c r="CM99" s="209"/>
      <c r="CN99" s="209"/>
      <c r="CO99" s="209"/>
      <c r="CP99" s="209"/>
      <c r="CQ99" s="209"/>
      <c r="CR99" s="209"/>
      <c r="CS99" s="209"/>
      <c r="CT99" s="209"/>
      <c r="CU99" s="209"/>
      <c r="CV99" s="209"/>
      <c r="CW99" s="209"/>
      <c r="CX99" s="209"/>
      <c r="CY99" s="209"/>
      <c r="CZ99" s="209"/>
      <c r="DA99" s="209"/>
      <c r="DB99" s="209"/>
      <c r="DC99" s="209"/>
      <c r="DD99" s="209"/>
      <c r="DE99" s="209"/>
      <c r="DF99" s="209"/>
      <c r="DG99" s="209"/>
      <c r="DH99" s="209"/>
      <c r="DI99" s="209"/>
      <c r="DJ99" s="209"/>
      <c r="DK99" s="209"/>
      <c r="DL99" s="209"/>
      <c r="DM99" s="209"/>
      <c r="DN99" s="209"/>
      <c r="DO99" s="209"/>
      <c r="DP99" s="209"/>
      <c r="DQ99" s="209"/>
      <c r="DR99" s="209"/>
      <c r="DS99" s="209"/>
      <c r="DT99" s="209"/>
      <c r="DU99" s="209"/>
      <c r="DV99" s="209"/>
      <c r="DW99" s="209"/>
      <c r="DX99" s="209"/>
      <c r="DY99" s="209"/>
      <c r="DZ99" s="209"/>
      <c r="EA99" s="209"/>
      <c r="EB99" s="209"/>
      <c r="EC99" s="209"/>
      <c r="ED99" s="209"/>
      <c r="EE99" s="209"/>
      <c r="EF99" s="209"/>
      <c r="EG99" s="209"/>
      <c r="EH99" s="209"/>
      <c r="EI99" s="209"/>
      <c r="EJ99" s="209"/>
      <c r="EK99" s="209"/>
      <c r="EL99" s="209"/>
      <c r="EM99" s="209"/>
      <c r="EN99" s="209"/>
      <c r="EO99" s="209"/>
      <c r="EP99" s="209"/>
      <c r="EQ99" s="209"/>
      <c r="ER99" s="209"/>
      <c r="ES99" s="209"/>
      <c r="ET99" s="209"/>
      <c r="EU99" s="209"/>
      <c r="EV99" s="209"/>
      <c r="EW99" s="209"/>
      <c r="EX99" s="209"/>
      <c r="EY99" s="209"/>
      <c r="EZ99" s="209"/>
      <c r="FA99" s="209"/>
      <c r="FB99" s="209"/>
      <c r="FC99" s="209"/>
      <c r="FD99" s="209"/>
      <c r="FE99" s="209"/>
      <c r="FF99" s="209"/>
      <c r="FG99" s="209"/>
      <c r="FH99" s="209"/>
      <c r="FI99" s="209"/>
      <c r="FJ99" s="209"/>
      <c r="FK99" s="209"/>
      <c r="FL99" s="209"/>
      <c r="FM99" s="209"/>
      <c r="FN99" s="209"/>
      <c r="FO99" s="209"/>
      <c r="FP99" s="209"/>
      <c r="FQ99" s="209"/>
      <c r="FR99" s="209"/>
      <c r="FS99" s="209"/>
      <c r="FT99" s="209"/>
      <c r="FU99" s="209"/>
      <c r="FV99" s="209"/>
      <c r="FW99" s="209"/>
      <c r="FX99" s="209"/>
      <c r="FY99" s="209"/>
      <c r="FZ99" s="209"/>
      <c r="GA99" s="209"/>
      <c r="GB99" s="209"/>
      <c r="GC99" s="209"/>
      <c r="GD99" s="209"/>
      <c r="GE99" s="209"/>
      <c r="GF99" s="209"/>
      <c r="GG99" s="209"/>
      <c r="GH99" s="209"/>
      <c r="GI99" s="209"/>
      <c r="GJ99" s="209"/>
      <c r="GK99" s="209"/>
      <c r="GL99" s="209"/>
      <c r="GM99" s="209"/>
      <c r="GN99" s="209"/>
      <c r="GO99" s="209"/>
      <c r="GP99" s="209"/>
      <c r="GQ99" s="209"/>
      <c r="GR99" s="209"/>
      <c r="GS99" s="209"/>
      <c r="GT99" s="209"/>
      <c r="GU99" s="209"/>
      <c r="GV99" s="209"/>
      <c r="GW99" s="209"/>
      <c r="GX99" s="209"/>
      <c r="GY99" s="209"/>
      <c r="GZ99" s="209"/>
      <c r="HA99" s="209"/>
      <c r="HB99" s="209"/>
      <c r="HC99" s="209"/>
      <c r="HD99" s="209"/>
      <c r="HE99" s="209"/>
      <c r="HF99" s="209"/>
      <c r="HG99" s="209"/>
      <c r="HH99" s="209"/>
      <c r="HI99" s="209"/>
      <c r="HJ99" s="209"/>
      <c r="HK99" s="209"/>
      <c r="HL99" s="209"/>
      <c r="HM99" s="209"/>
      <c r="HN99" s="209"/>
      <c r="HO99" s="209"/>
    </row>
    <row r="100" spans="1:223" s="211" customFormat="1" x14ac:dyDescent="0.25">
      <c r="A100" s="209"/>
      <c r="B100" s="202"/>
      <c r="C100" s="210"/>
      <c r="D100" s="202"/>
      <c r="E100" s="202"/>
      <c r="F100" s="202"/>
      <c r="G100" s="202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  <c r="BA100" s="209"/>
      <c r="BB100" s="209"/>
      <c r="BC100" s="209"/>
      <c r="BD100" s="209"/>
      <c r="BE100" s="209"/>
      <c r="BF100" s="209"/>
      <c r="BG100" s="209"/>
      <c r="BH100" s="209"/>
      <c r="BI100" s="209"/>
      <c r="BJ100" s="209"/>
      <c r="BK100" s="209"/>
      <c r="BL100" s="209"/>
      <c r="BM100" s="209"/>
      <c r="BN100" s="209"/>
      <c r="BO100" s="209"/>
      <c r="BP100" s="209"/>
      <c r="BQ100" s="209"/>
      <c r="BR100" s="209"/>
      <c r="BS100" s="209"/>
      <c r="BT100" s="209"/>
      <c r="BU100" s="209"/>
      <c r="BV100" s="209"/>
      <c r="BW100" s="209"/>
      <c r="BX100" s="209"/>
      <c r="BY100" s="209"/>
      <c r="BZ100" s="209"/>
      <c r="CA100" s="209"/>
      <c r="CB100" s="209"/>
      <c r="CC100" s="209"/>
      <c r="CD100" s="209"/>
      <c r="CE100" s="209"/>
      <c r="CF100" s="209"/>
      <c r="CG100" s="209"/>
      <c r="CH100" s="209"/>
      <c r="CI100" s="209"/>
      <c r="CJ100" s="209"/>
      <c r="CK100" s="209"/>
      <c r="CL100" s="209"/>
      <c r="CM100" s="209"/>
      <c r="CN100" s="209"/>
      <c r="CO100" s="209"/>
      <c r="CP100" s="209"/>
      <c r="CQ100" s="209"/>
      <c r="CR100" s="209"/>
      <c r="CS100" s="209"/>
      <c r="CT100" s="209"/>
      <c r="CU100" s="209"/>
      <c r="CV100" s="209"/>
      <c r="CW100" s="209"/>
      <c r="CX100" s="209"/>
      <c r="CY100" s="209"/>
      <c r="CZ100" s="209"/>
      <c r="DA100" s="209"/>
      <c r="DB100" s="209"/>
      <c r="DC100" s="209"/>
      <c r="DD100" s="209"/>
      <c r="DE100" s="209"/>
      <c r="DF100" s="209"/>
      <c r="DG100" s="209"/>
      <c r="DH100" s="209"/>
      <c r="DI100" s="209"/>
      <c r="DJ100" s="209"/>
      <c r="DK100" s="209"/>
      <c r="DL100" s="209"/>
      <c r="DM100" s="209"/>
      <c r="DN100" s="209"/>
      <c r="DO100" s="209"/>
      <c r="DP100" s="209"/>
      <c r="DQ100" s="209"/>
      <c r="DR100" s="209"/>
      <c r="DS100" s="209"/>
      <c r="DT100" s="209"/>
      <c r="DU100" s="209"/>
      <c r="DV100" s="209"/>
      <c r="DW100" s="209"/>
      <c r="DX100" s="209"/>
      <c r="DY100" s="209"/>
      <c r="DZ100" s="209"/>
      <c r="EA100" s="209"/>
      <c r="EB100" s="209"/>
      <c r="EC100" s="209"/>
      <c r="ED100" s="209"/>
      <c r="EE100" s="209"/>
      <c r="EF100" s="209"/>
      <c r="EG100" s="209"/>
      <c r="EH100" s="209"/>
      <c r="EI100" s="209"/>
      <c r="EJ100" s="209"/>
      <c r="EK100" s="209"/>
      <c r="EL100" s="209"/>
      <c r="EM100" s="209"/>
      <c r="EN100" s="209"/>
      <c r="EO100" s="209"/>
      <c r="EP100" s="209"/>
      <c r="EQ100" s="209"/>
      <c r="ER100" s="209"/>
      <c r="ES100" s="209"/>
      <c r="ET100" s="209"/>
      <c r="EU100" s="209"/>
      <c r="EV100" s="209"/>
      <c r="EW100" s="209"/>
      <c r="EX100" s="209"/>
      <c r="EY100" s="209"/>
      <c r="EZ100" s="209"/>
      <c r="FA100" s="209"/>
      <c r="FB100" s="209"/>
      <c r="FC100" s="209"/>
      <c r="FD100" s="209"/>
      <c r="FE100" s="209"/>
      <c r="FF100" s="209"/>
      <c r="FG100" s="209"/>
      <c r="FH100" s="209"/>
      <c r="FI100" s="209"/>
      <c r="FJ100" s="209"/>
      <c r="FK100" s="209"/>
      <c r="FL100" s="209"/>
      <c r="FM100" s="209"/>
      <c r="FN100" s="209"/>
      <c r="FO100" s="209"/>
      <c r="FP100" s="209"/>
      <c r="FQ100" s="209"/>
      <c r="FR100" s="209"/>
      <c r="FS100" s="209"/>
      <c r="FT100" s="209"/>
      <c r="FU100" s="209"/>
      <c r="FV100" s="209"/>
      <c r="FW100" s="209"/>
      <c r="FX100" s="209"/>
      <c r="FY100" s="209"/>
      <c r="FZ100" s="209"/>
      <c r="GA100" s="209"/>
      <c r="GB100" s="209"/>
      <c r="GC100" s="209"/>
      <c r="GD100" s="209"/>
      <c r="GE100" s="209"/>
      <c r="GF100" s="209"/>
      <c r="GG100" s="209"/>
      <c r="GH100" s="209"/>
      <c r="GI100" s="209"/>
      <c r="GJ100" s="209"/>
      <c r="GK100" s="209"/>
      <c r="GL100" s="209"/>
      <c r="GM100" s="209"/>
      <c r="GN100" s="209"/>
      <c r="GO100" s="209"/>
      <c r="GP100" s="209"/>
      <c r="GQ100" s="209"/>
      <c r="GR100" s="209"/>
      <c r="GS100" s="209"/>
      <c r="GT100" s="209"/>
      <c r="GU100" s="209"/>
      <c r="GV100" s="209"/>
      <c r="GW100" s="209"/>
      <c r="GX100" s="209"/>
      <c r="GY100" s="209"/>
      <c r="GZ100" s="209"/>
      <c r="HA100" s="209"/>
      <c r="HB100" s="209"/>
      <c r="HC100" s="209"/>
      <c r="HD100" s="209"/>
      <c r="HE100" s="209"/>
      <c r="HF100" s="209"/>
      <c r="HG100" s="209"/>
      <c r="HH100" s="209"/>
      <c r="HI100" s="209"/>
      <c r="HJ100" s="209"/>
      <c r="HK100" s="209"/>
      <c r="HL100" s="209"/>
      <c r="HM100" s="209"/>
      <c r="HN100" s="209"/>
      <c r="HO100" s="209"/>
    </row>
    <row r="101" spans="1:223" s="211" customFormat="1" x14ac:dyDescent="0.25">
      <c r="A101" s="209"/>
      <c r="B101" s="202"/>
      <c r="C101" s="210"/>
      <c r="D101" s="202"/>
      <c r="E101" s="202"/>
      <c r="F101" s="202"/>
      <c r="G101" s="202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09"/>
      <c r="BK101" s="209"/>
      <c r="BL101" s="209"/>
      <c r="BM101" s="209"/>
      <c r="BN101" s="209"/>
      <c r="BO101" s="209"/>
      <c r="BP101" s="209"/>
      <c r="BQ101" s="209"/>
      <c r="BR101" s="209"/>
      <c r="BS101" s="209"/>
      <c r="BT101" s="209"/>
      <c r="BU101" s="209"/>
      <c r="BV101" s="209"/>
      <c r="BW101" s="209"/>
      <c r="BX101" s="209"/>
      <c r="BY101" s="209"/>
      <c r="BZ101" s="209"/>
      <c r="CA101" s="209"/>
      <c r="CB101" s="209"/>
      <c r="CC101" s="209"/>
      <c r="CD101" s="209"/>
      <c r="CE101" s="209"/>
      <c r="CF101" s="209"/>
      <c r="CG101" s="209"/>
      <c r="CH101" s="209"/>
      <c r="CI101" s="209"/>
      <c r="CJ101" s="209"/>
      <c r="CK101" s="209"/>
      <c r="CL101" s="209"/>
      <c r="CM101" s="209"/>
      <c r="CN101" s="209"/>
      <c r="CO101" s="209"/>
      <c r="CP101" s="209"/>
      <c r="CQ101" s="209"/>
      <c r="CR101" s="209"/>
      <c r="CS101" s="209"/>
      <c r="CT101" s="209"/>
      <c r="CU101" s="209"/>
      <c r="CV101" s="209"/>
      <c r="CW101" s="209"/>
      <c r="CX101" s="209"/>
      <c r="CY101" s="209"/>
      <c r="CZ101" s="209"/>
      <c r="DA101" s="209"/>
      <c r="DB101" s="209"/>
      <c r="DC101" s="209"/>
      <c r="DD101" s="209"/>
      <c r="DE101" s="209"/>
      <c r="DF101" s="209"/>
      <c r="DG101" s="209"/>
      <c r="DH101" s="209"/>
      <c r="DI101" s="209"/>
      <c r="DJ101" s="209"/>
      <c r="DK101" s="209"/>
      <c r="DL101" s="209"/>
      <c r="DM101" s="209"/>
      <c r="DN101" s="209"/>
      <c r="DO101" s="209"/>
      <c r="DP101" s="209"/>
      <c r="DQ101" s="209"/>
      <c r="DR101" s="209"/>
      <c r="DS101" s="209"/>
      <c r="DT101" s="209"/>
      <c r="DU101" s="209"/>
      <c r="DV101" s="209"/>
      <c r="DW101" s="209"/>
      <c r="DX101" s="209"/>
      <c r="DY101" s="209"/>
      <c r="DZ101" s="209"/>
      <c r="EA101" s="209"/>
      <c r="EB101" s="209"/>
      <c r="EC101" s="209"/>
      <c r="ED101" s="209"/>
      <c r="EE101" s="209"/>
      <c r="EF101" s="209"/>
      <c r="EG101" s="209"/>
      <c r="EH101" s="209"/>
      <c r="EI101" s="209"/>
      <c r="EJ101" s="209"/>
      <c r="EK101" s="209"/>
      <c r="EL101" s="209"/>
      <c r="EM101" s="209"/>
      <c r="EN101" s="209"/>
      <c r="EO101" s="209"/>
      <c r="EP101" s="209"/>
      <c r="EQ101" s="209"/>
      <c r="ER101" s="209"/>
      <c r="ES101" s="209"/>
      <c r="ET101" s="209"/>
      <c r="EU101" s="209"/>
      <c r="EV101" s="209"/>
      <c r="EW101" s="209"/>
      <c r="EX101" s="209"/>
      <c r="EY101" s="209"/>
      <c r="EZ101" s="209"/>
      <c r="FA101" s="209"/>
      <c r="FB101" s="209"/>
      <c r="FC101" s="209"/>
      <c r="FD101" s="209"/>
      <c r="FE101" s="209"/>
      <c r="FF101" s="209"/>
      <c r="FG101" s="209"/>
      <c r="FH101" s="209"/>
      <c r="FI101" s="209"/>
      <c r="FJ101" s="209"/>
      <c r="FK101" s="209"/>
      <c r="FL101" s="209"/>
      <c r="FM101" s="209"/>
      <c r="FN101" s="209"/>
      <c r="FO101" s="209"/>
      <c r="FP101" s="209"/>
      <c r="FQ101" s="209"/>
      <c r="FR101" s="209"/>
      <c r="FS101" s="209"/>
      <c r="FT101" s="209"/>
      <c r="FU101" s="209"/>
      <c r="FV101" s="209"/>
      <c r="FW101" s="209"/>
      <c r="FX101" s="209"/>
      <c r="FY101" s="209"/>
      <c r="FZ101" s="209"/>
      <c r="GA101" s="209"/>
      <c r="GB101" s="209"/>
      <c r="GC101" s="209"/>
      <c r="GD101" s="209"/>
      <c r="GE101" s="209"/>
      <c r="GF101" s="209"/>
      <c r="GG101" s="209"/>
      <c r="GH101" s="209"/>
      <c r="GI101" s="209"/>
      <c r="GJ101" s="209"/>
      <c r="GK101" s="209"/>
      <c r="GL101" s="209"/>
      <c r="GM101" s="209"/>
      <c r="GN101" s="209"/>
      <c r="GO101" s="209"/>
      <c r="GP101" s="209"/>
      <c r="GQ101" s="209"/>
      <c r="GR101" s="209"/>
      <c r="GS101" s="209"/>
      <c r="GT101" s="209"/>
      <c r="GU101" s="209"/>
      <c r="GV101" s="209"/>
      <c r="GW101" s="209"/>
      <c r="GX101" s="209"/>
      <c r="GY101" s="209"/>
      <c r="GZ101" s="209"/>
      <c r="HA101" s="209"/>
      <c r="HB101" s="209"/>
      <c r="HC101" s="209"/>
      <c r="HD101" s="209"/>
      <c r="HE101" s="209"/>
      <c r="HF101" s="209"/>
      <c r="HG101" s="209"/>
      <c r="HH101" s="209"/>
      <c r="HI101" s="209"/>
      <c r="HJ101" s="209"/>
      <c r="HK101" s="209"/>
      <c r="HL101" s="209"/>
      <c r="HM101" s="209"/>
      <c r="HN101" s="209"/>
      <c r="HO101" s="209"/>
    </row>
    <row r="102" spans="1:223" s="211" customFormat="1" x14ac:dyDescent="0.25">
      <c r="A102" s="209"/>
      <c r="B102" s="202"/>
      <c r="C102" s="210"/>
      <c r="D102" s="202"/>
      <c r="E102" s="202"/>
      <c r="F102" s="202"/>
      <c r="G102" s="202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  <c r="BH102" s="209"/>
      <c r="BI102" s="209"/>
      <c r="BJ102" s="209"/>
      <c r="BK102" s="209"/>
      <c r="BL102" s="209"/>
      <c r="BM102" s="209"/>
      <c r="BN102" s="209"/>
      <c r="BO102" s="209"/>
      <c r="BP102" s="209"/>
      <c r="BQ102" s="209"/>
      <c r="BR102" s="209"/>
      <c r="BS102" s="209"/>
      <c r="BT102" s="209"/>
      <c r="BU102" s="209"/>
      <c r="BV102" s="209"/>
      <c r="BW102" s="209"/>
      <c r="BX102" s="209"/>
      <c r="BY102" s="209"/>
      <c r="BZ102" s="209"/>
      <c r="CA102" s="209"/>
      <c r="CB102" s="209"/>
      <c r="CC102" s="209"/>
      <c r="CD102" s="209"/>
      <c r="CE102" s="209"/>
      <c r="CF102" s="209"/>
      <c r="CG102" s="209"/>
      <c r="CH102" s="209"/>
      <c r="CI102" s="209"/>
      <c r="CJ102" s="209"/>
      <c r="CK102" s="209"/>
      <c r="CL102" s="209"/>
      <c r="CM102" s="209"/>
      <c r="CN102" s="209"/>
      <c r="CO102" s="209"/>
      <c r="CP102" s="209"/>
      <c r="CQ102" s="209"/>
      <c r="CR102" s="209"/>
      <c r="CS102" s="209"/>
      <c r="CT102" s="209"/>
      <c r="CU102" s="209"/>
      <c r="CV102" s="209"/>
      <c r="CW102" s="209"/>
      <c r="CX102" s="209"/>
      <c r="CY102" s="209"/>
      <c r="CZ102" s="209"/>
      <c r="DA102" s="209"/>
      <c r="DB102" s="209"/>
      <c r="DC102" s="209"/>
      <c r="DD102" s="209"/>
      <c r="DE102" s="209"/>
      <c r="DF102" s="209"/>
      <c r="DG102" s="209"/>
      <c r="DH102" s="209"/>
      <c r="DI102" s="209"/>
      <c r="DJ102" s="209"/>
      <c r="DK102" s="209"/>
      <c r="DL102" s="209"/>
      <c r="DM102" s="209"/>
      <c r="DN102" s="209"/>
      <c r="DO102" s="209"/>
      <c r="DP102" s="209"/>
      <c r="DQ102" s="209"/>
      <c r="DR102" s="209"/>
      <c r="DS102" s="209"/>
      <c r="DT102" s="209"/>
      <c r="DU102" s="209"/>
      <c r="DV102" s="209"/>
      <c r="DW102" s="209"/>
      <c r="DX102" s="209"/>
      <c r="DY102" s="209"/>
      <c r="DZ102" s="209"/>
      <c r="EA102" s="209"/>
      <c r="EB102" s="209"/>
      <c r="EC102" s="209"/>
      <c r="ED102" s="209"/>
      <c r="EE102" s="209"/>
      <c r="EF102" s="209"/>
      <c r="EG102" s="209"/>
      <c r="EH102" s="209"/>
      <c r="EI102" s="209"/>
      <c r="EJ102" s="209"/>
      <c r="EK102" s="209"/>
      <c r="EL102" s="209"/>
      <c r="EM102" s="209"/>
      <c r="EN102" s="209"/>
      <c r="EO102" s="209"/>
      <c r="EP102" s="209"/>
      <c r="EQ102" s="209"/>
      <c r="ER102" s="209"/>
      <c r="ES102" s="209"/>
      <c r="ET102" s="209"/>
      <c r="EU102" s="209"/>
      <c r="EV102" s="209"/>
      <c r="EW102" s="209"/>
      <c r="EX102" s="209"/>
      <c r="EY102" s="209"/>
      <c r="EZ102" s="209"/>
      <c r="FA102" s="209"/>
      <c r="FB102" s="209"/>
      <c r="FC102" s="209"/>
      <c r="FD102" s="209"/>
      <c r="FE102" s="209"/>
      <c r="FF102" s="209"/>
      <c r="FG102" s="209"/>
      <c r="FH102" s="209"/>
      <c r="FI102" s="209"/>
      <c r="FJ102" s="209"/>
      <c r="FK102" s="209"/>
      <c r="FL102" s="209"/>
      <c r="FM102" s="209"/>
      <c r="FN102" s="209"/>
      <c r="FO102" s="209"/>
      <c r="FP102" s="209"/>
      <c r="FQ102" s="209"/>
      <c r="FR102" s="209"/>
      <c r="FS102" s="209"/>
      <c r="FT102" s="209"/>
      <c r="FU102" s="209"/>
      <c r="FV102" s="209"/>
      <c r="FW102" s="209"/>
      <c r="FX102" s="209"/>
      <c r="FY102" s="209"/>
      <c r="FZ102" s="209"/>
      <c r="GA102" s="209"/>
      <c r="GB102" s="209"/>
      <c r="GC102" s="209"/>
      <c r="GD102" s="209"/>
      <c r="GE102" s="209"/>
      <c r="GF102" s="209"/>
      <c r="GG102" s="209"/>
      <c r="GH102" s="209"/>
      <c r="GI102" s="209"/>
      <c r="GJ102" s="209"/>
      <c r="GK102" s="209"/>
      <c r="GL102" s="209"/>
      <c r="GM102" s="209"/>
      <c r="GN102" s="209"/>
      <c r="GO102" s="209"/>
      <c r="GP102" s="209"/>
      <c r="GQ102" s="209"/>
      <c r="GR102" s="209"/>
      <c r="GS102" s="209"/>
      <c r="GT102" s="209"/>
      <c r="GU102" s="209"/>
      <c r="GV102" s="209"/>
      <c r="GW102" s="209"/>
      <c r="GX102" s="209"/>
      <c r="GY102" s="209"/>
      <c r="GZ102" s="209"/>
      <c r="HA102" s="209"/>
      <c r="HB102" s="209"/>
      <c r="HC102" s="209"/>
      <c r="HD102" s="209"/>
      <c r="HE102" s="209"/>
      <c r="HF102" s="209"/>
      <c r="HG102" s="209"/>
      <c r="HH102" s="209"/>
      <c r="HI102" s="209"/>
      <c r="HJ102" s="209"/>
      <c r="HK102" s="209"/>
      <c r="HL102" s="209"/>
      <c r="HM102" s="209"/>
      <c r="HN102" s="209"/>
      <c r="HO102" s="209"/>
    </row>
    <row r="103" spans="1:223" s="211" customFormat="1" x14ac:dyDescent="0.25">
      <c r="A103" s="209"/>
      <c r="B103" s="202"/>
      <c r="C103" s="210"/>
      <c r="D103" s="202"/>
      <c r="E103" s="202"/>
      <c r="F103" s="202"/>
      <c r="G103" s="202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  <c r="BI103" s="209"/>
      <c r="BJ103" s="209"/>
      <c r="BK103" s="209"/>
      <c r="BL103" s="209"/>
      <c r="BM103" s="209"/>
      <c r="BN103" s="209"/>
      <c r="BO103" s="209"/>
      <c r="BP103" s="209"/>
      <c r="BQ103" s="209"/>
      <c r="BR103" s="209"/>
      <c r="BS103" s="209"/>
      <c r="BT103" s="209"/>
      <c r="BU103" s="209"/>
      <c r="BV103" s="209"/>
      <c r="BW103" s="209"/>
      <c r="BX103" s="209"/>
      <c r="BY103" s="209"/>
      <c r="BZ103" s="209"/>
      <c r="CA103" s="209"/>
      <c r="CB103" s="209"/>
      <c r="CC103" s="209"/>
      <c r="CD103" s="209"/>
      <c r="CE103" s="209"/>
      <c r="CF103" s="209"/>
      <c r="CG103" s="209"/>
      <c r="CH103" s="209"/>
      <c r="CI103" s="209"/>
      <c r="CJ103" s="209"/>
      <c r="CK103" s="209"/>
      <c r="CL103" s="209"/>
      <c r="CM103" s="209"/>
      <c r="CN103" s="209"/>
      <c r="CO103" s="209"/>
      <c r="CP103" s="209"/>
      <c r="CQ103" s="209"/>
      <c r="CR103" s="209"/>
      <c r="CS103" s="209"/>
      <c r="CT103" s="209"/>
      <c r="CU103" s="209"/>
      <c r="CV103" s="209"/>
      <c r="CW103" s="209"/>
      <c r="CX103" s="209"/>
      <c r="CY103" s="209"/>
      <c r="CZ103" s="209"/>
      <c r="DA103" s="209"/>
      <c r="DB103" s="209"/>
      <c r="DC103" s="209"/>
      <c r="DD103" s="209"/>
      <c r="DE103" s="209"/>
      <c r="DF103" s="209"/>
      <c r="DG103" s="209"/>
      <c r="DH103" s="209"/>
      <c r="DI103" s="209"/>
      <c r="DJ103" s="209"/>
      <c r="DK103" s="209"/>
      <c r="DL103" s="209"/>
      <c r="DM103" s="209"/>
      <c r="DN103" s="209"/>
      <c r="DO103" s="209"/>
      <c r="DP103" s="209"/>
      <c r="DQ103" s="209"/>
      <c r="DR103" s="209"/>
      <c r="DS103" s="209"/>
      <c r="DT103" s="209"/>
      <c r="DU103" s="209"/>
      <c r="DV103" s="209"/>
      <c r="DW103" s="209"/>
      <c r="DX103" s="209"/>
      <c r="DY103" s="209"/>
      <c r="DZ103" s="209"/>
      <c r="EA103" s="209"/>
      <c r="EB103" s="209"/>
      <c r="EC103" s="209"/>
      <c r="ED103" s="209"/>
      <c r="EE103" s="209"/>
      <c r="EF103" s="209"/>
      <c r="EG103" s="209"/>
      <c r="EH103" s="209"/>
      <c r="EI103" s="209"/>
      <c r="EJ103" s="209"/>
      <c r="EK103" s="209"/>
      <c r="EL103" s="209"/>
      <c r="EM103" s="209"/>
      <c r="EN103" s="209"/>
      <c r="EO103" s="209"/>
      <c r="EP103" s="209"/>
      <c r="EQ103" s="209"/>
      <c r="ER103" s="209"/>
      <c r="ES103" s="209"/>
      <c r="ET103" s="209"/>
      <c r="EU103" s="209"/>
      <c r="EV103" s="209"/>
      <c r="EW103" s="209"/>
      <c r="EX103" s="209"/>
      <c r="EY103" s="209"/>
      <c r="EZ103" s="209"/>
      <c r="FA103" s="209"/>
      <c r="FB103" s="209"/>
      <c r="FC103" s="209"/>
      <c r="FD103" s="209"/>
      <c r="FE103" s="209"/>
      <c r="FF103" s="209"/>
      <c r="FG103" s="209"/>
      <c r="FH103" s="209"/>
      <c r="FI103" s="209"/>
      <c r="FJ103" s="209"/>
      <c r="FK103" s="209"/>
      <c r="FL103" s="209"/>
      <c r="FM103" s="209"/>
      <c r="FN103" s="209"/>
      <c r="FO103" s="209"/>
      <c r="FP103" s="209"/>
      <c r="FQ103" s="209"/>
      <c r="FR103" s="209"/>
      <c r="FS103" s="209"/>
      <c r="FT103" s="209"/>
      <c r="FU103" s="209"/>
      <c r="FV103" s="209"/>
      <c r="FW103" s="209"/>
      <c r="FX103" s="209"/>
      <c r="FY103" s="209"/>
      <c r="FZ103" s="209"/>
      <c r="GA103" s="209"/>
      <c r="GB103" s="209"/>
      <c r="GC103" s="209"/>
      <c r="GD103" s="209"/>
      <c r="GE103" s="209"/>
      <c r="GF103" s="209"/>
      <c r="GG103" s="209"/>
      <c r="GH103" s="209"/>
      <c r="GI103" s="209"/>
      <c r="GJ103" s="209"/>
      <c r="GK103" s="209"/>
      <c r="GL103" s="209"/>
      <c r="GM103" s="209"/>
      <c r="GN103" s="209"/>
      <c r="GO103" s="209"/>
      <c r="GP103" s="209"/>
      <c r="GQ103" s="209"/>
      <c r="GR103" s="209"/>
      <c r="GS103" s="209"/>
      <c r="GT103" s="209"/>
      <c r="GU103" s="209"/>
      <c r="GV103" s="209"/>
      <c r="GW103" s="209"/>
      <c r="GX103" s="209"/>
      <c r="GY103" s="209"/>
      <c r="GZ103" s="209"/>
      <c r="HA103" s="209"/>
      <c r="HB103" s="209"/>
      <c r="HC103" s="209"/>
      <c r="HD103" s="209"/>
      <c r="HE103" s="209"/>
      <c r="HF103" s="209"/>
      <c r="HG103" s="209"/>
      <c r="HH103" s="209"/>
      <c r="HI103" s="209"/>
      <c r="HJ103" s="209"/>
      <c r="HK103" s="209"/>
      <c r="HL103" s="209"/>
      <c r="HM103" s="209"/>
      <c r="HN103" s="209"/>
      <c r="HO103" s="209"/>
    </row>
    <row r="104" spans="1:223" s="211" customFormat="1" x14ac:dyDescent="0.25">
      <c r="A104" s="209"/>
      <c r="B104" s="202"/>
      <c r="C104" s="210"/>
      <c r="D104" s="202"/>
      <c r="E104" s="202"/>
      <c r="F104" s="202"/>
      <c r="G104" s="202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  <c r="BI104" s="209"/>
      <c r="BJ104" s="209"/>
      <c r="BK104" s="209"/>
      <c r="BL104" s="209"/>
      <c r="BM104" s="209"/>
      <c r="BN104" s="209"/>
      <c r="BO104" s="209"/>
      <c r="BP104" s="209"/>
      <c r="BQ104" s="209"/>
      <c r="BR104" s="209"/>
      <c r="BS104" s="209"/>
      <c r="BT104" s="209"/>
      <c r="BU104" s="209"/>
      <c r="BV104" s="209"/>
      <c r="BW104" s="209"/>
      <c r="BX104" s="209"/>
      <c r="BY104" s="209"/>
      <c r="BZ104" s="209"/>
      <c r="CA104" s="209"/>
      <c r="CB104" s="209"/>
      <c r="CC104" s="209"/>
      <c r="CD104" s="209"/>
      <c r="CE104" s="209"/>
      <c r="CF104" s="209"/>
      <c r="CG104" s="209"/>
      <c r="CH104" s="209"/>
      <c r="CI104" s="209"/>
      <c r="CJ104" s="209"/>
      <c r="CK104" s="209"/>
      <c r="CL104" s="209"/>
      <c r="CM104" s="209"/>
      <c r="CN104" s="209"/>
      <c r="CO104" s="209"/>
      <c r="CP104" s="209"/>
      <c r="CQ104" s="209"/>
      <c r="CR104" s="209"/>
      <c r="CS104" s="209"/>
      <c r="CT104" s="209"/>
      <c r="CU104" s="209"/>
      <c r="CV104" s="209"/>
      <c r="CW104" s="209"/>
      <c r="CX104" s="209"/>
      <c r="CY104" s="209"/>
      <c r="CZ104" s="209"/>
      <c r="DA104" s="209"/>
      <c r="DB104" s="209"/>
      <c r="DC104" s="209"/>
      <c r="DD104" s="209"/>
      <c r="DE104" s="209"/>
      <c r="DF104" s="209"/>
      <c r="DG104" s="209"/>
      <c r="DH104" s="209"/>
      <c r="DI104" s="209"/>
      <c r="DJ104" s="209"/>
      <c r="DK104" s="209"/>
      <c r="DL104" s="209"/>
      <c r="DM104" s="209"/>
      <c r="DN104" s="209"/>
      <c r="DO104" s="209"/>
      <c r="DP104" s="209"/>
      <c r="DQ104" s="209"/>
      <c r="DR104" s="209"/>
      <c r="DS104" s="209"/>
      <c r="DT104" s="209"/>
      <c r="DU104" s="209"/>
      <c r="DV104" s="209"/>
      <c r="DW104" s="209"/>
      <c r="DX104" s="209"/>
      <c r="DY104" s="209"/>
      <c r="DZ104" s="209"/>
      <c r="EA104" s="209"/>
      <c r="EB104" s="209"/>
      <c r="EC104" s="209"/>
      <c r="ED104" s="209"/>
      <c r="EE104" s="209"/>
      <c r="EF104" s="209"/>
      <c r="EG104" s="209"/>
      <c r="EH104" s="209"/>
      <c r="EI104" s="209"/>
      <c r="EJ104" s="209"/>
      <c r="EK104" s="209"/>
      <c r="EL104" s="209"/>
      <c r="EM104" s="209"/>
      <c r="EN104" s="209"/>
      <c r="EO104" s="209"/>
      <c r="EP104" s="209"/>
      <c r="EQ104" s="209"/>
      <c r="ER104" s="209"/>
      <c r="ES104" s="209"/>
      <c r="ET104" s="209"/>
      <c r="EU104" s="209"/>
      <c r="EV104" s="209"/>
      <c r="EW104" s="209"/>
      <c r="EX104" s="209"/>
      <c r="EY104" s="209"/>
      <c r="EZ104" s="209"/>
      <c r="FA104" s="209"/>
      <c r="FB104" s="209"/>
      <c r="FC104" s="209"/>
      <c r="FD104" s="209"/>
      <c r="FE104" s="209"/>
      <c r="FF104" s="209"/>
      <c r="FG104" s="209"/>
      <c r="FH104" s="209"/>
      <c r="FI104" s="209"/>
      <c r="FJ104" s="209"/>
      <c r="FK104" s="209"/>
      <c r="FL104" s="209"/>
      <c r="FM104" s="209"/>
      <c r="FN104" s="209"/>
      <c r="FO104" s="209"/>
      <c r="FP104" s="209"/>
      <c r="FQ104" s="209"/>
      <c r="FR104" s="209"/>
      <c r="FS104" s="209"/>
      <c r="FT104" s="209"/>
      <c r="FU104" s="209"/>
      <c r="FV104" s="209"/>
      <c r="FW104" s="209"/>
      <c r="FX104" s="209"/>
      <c r="FY104" s="209"/>
      <c r="FZ104" s="209"/>
      <c r="GA104" s="209"/>
      <c r="GB104" s="209"/>
      <c r="GC104" s="209"/>
      <c r="GD104" s="209"/>
      <c r="GE104" s="209"/>
      <c r="GF104" s="209"/>
      <c r="GG104" s="209"/>
      <c r="GH104" s="209"/>
      <c r="GI104" s="209"/>
      <c r="GJ104" s="209"/>
      <c r="GK104" s="209"/>
      <c r="GL104" s="209"/>
      <c r="GM104" s="209"/>
      <c r="GN104" s="209"/>
      <c r="GO104" s="209"/>
      <c r="GP104" s="209"/>
      <c r="GQ104" s="209"/>
      <c r="GR104" s="209"/>
      <c r="GS104" s="209"/>
      <c r="GT104" s="209"/>
      <c r="GU104" s="209"/>
      <c r="GV104" s="209"/>
      <c r="GW104" s="209"/>
      <c r="GX104" s="209"/>
      <c r="GY104" s="209"/>
      <c r="GZ104" s="209"/>
      <c r="HA104" s="209"/>
      <c r="HB104" s="209"/>
      <c r="HC104" s="209"/>
      <c r="HD104" s="209"/>
      <c r="HE104" s="209"/>
      <c r="HF104" s="209"/>
      <c r="HG104" s="209"/>
      <c r="HH104" s="209"/>
      <c r="HI104" s="209"/>
      <c r="HJ104" s="209"/>
      <c r="HK104" s="209"/>
      <c r="HL104" s="209"/>
      <c r="HM104" s="209"/>
      <c r="HN104" s="209"/>
      <c r="HO104" s="209"/>
    </row>
    <row r="105" spans="1:223" s="211" customFormat="1" x14ac:dyDescent="0.25">
      <c r="A105" s="209"/>
      <c r="B105" s="202"/>
      <c r="C105" s="210"/>
      <c r="D105" s="202"/>
      <c r="E105" s="202"/>
      <c r="F105" s="202"/>
      <c r="G105" s="202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09"/>
      <c r="BF105" s="209"/>
      <c r="BG105" s="209"/>
      <c r="BH105" s="209"/>
      <c r="BI105" s="209"/>
      <c r="BJ105" s="209"/>
      <c r="BK105" s="209"/>
      <c r="BL105" s="209"/>
      <c r="BM105" s="209"/>
      <c r="BN105" s="209"/>
      <c r="BO105" s="209"/>
      <c r="BP105" s="209"/>
      <c r="BQ105" s="209"/>
      <c r="BR105" s="209"/>
      <c r="BS105" s="209"/>
      <c r="BT105" s="209"/>
      <c r="BU105" s="209"/>
      <c r="BV105" s="209"/>
      <c r="BW105" s="209"/>
      <c r="BX105" s="209"/>
      <c r="BY105" s="209"/>
      <c r="BZ105" s="209"/>
      <c r="CA105" s="209"/>
      <c r="CB105" s="209"/>
      <c r="CC105" s="209"/>
      <c r="CD105" s="209"/>
      <c r="CE105" s="209"/>
      <c r="CF105" s="209"/>
      <c r="CG105" s="209"/>
      <c r="CH105" s="209"/>
      <c r="CI105" s="209"/>
      <c r="CJ105" s="209"/>
      <c r="CK105" s="209"/>
      <c r="CL105" s="209"/>
      <c r="CM105" s="209"/>
      <c r="CN105" s="209"/>
      <c r="CO105" s="209"/>
      <c r="CP105" s="209"/>
      <c r="CQ105" s="209"/>
      <c r="CR105" s="209"/>
      <c r="CS105" s="209"/>
      <c r="CT105" s="209"/>
      <c r="CU105" s="209"/>
      <c r="CV105" s="209"/>
      <c r="CW105" s="209"/>
      <c r="CX105" s="209"/>
      <c r="CY105" s="209"/>
      <c r="CZ105" s="209"/>
      <c r="DA105" s="209"/>
      <c r="DB105" s="209"/>
      <c r="DC105" s="209"/>
      <c r="DD105" s="209"/>
      <c r="DE105" s="209"/>
      <c r="DF105" s="209"/>
      <c r="DG105" s="209"/>
      <c r="DH105" s="209"/>
      <c r="DI105" s="209"/>
      <c r="DJ105" s="209"/>
      <c r="DK105" s="209"/>
      <c r="DL105" s="209"/>
      <c r="DM105" s="209"/>
      <c r="DN105" s="209"/>
      <c r="DO105" s="209"/>
      <c r="DP105" s="209"/>
      <c r="DQ105" s="209"/>
      <c r="DR105" s="209"/>
      <c r="DS105" s="209"/>
      <c r="DT105" s="209"/>
      <c r="DU105" s="209"/>
      <c r="DV105" s="209"/>
      <c r="DW105" s="209"/>
      <c r="DX105" s="209"/>
      <c r="DY105" s="209"/>
      <c r="DZ105" s="209"/>
      <c r="EA105" s="209"/>
      <c r="EB105" s="209"/>
      <c r="EC105" s="209"/>
      <c r="ED105" s="209"/>
      <c r="EE105" s="209"/>
      <c r="EF105" s="209"/>
      <c r="EG105" s="209"/>
      <c r="EH105" s="209"/>
      <c r="EI105" s="209"/>
      <c r="EJ105" s="209"/>
      <c r="EK105" s="209"/>
      <c r="EL105" s="209"/>
      <c r="EM105" s="209"/>
      <c r="EN105" s="209"/>
      <c r="EO105" s="209"/>
      <c r="EP105" s="209"/>
      <c r="EQ105" s="209"/>
      <c r="ER105" s="209"/>
      <c r="ES105" s="209"/>
      <c r="ET105" s="209"/>
      <c r="EU105" s="209"/>
      <c r="EV105" s="209"/>
      <c r="EW105" s="209"/>
      <c r="EX105" s="209"/>
      <c r="EY105" s="209"/>
      <c r="EZ105" s="209"/>
      <c r="FA105" s="209"/>
      <c r="FB105" s="209"/>
      <c r="FC105" s="209"/>
      <c r="FD105" s="209"/>
      <c r="FE105" s="209"/>
      <c r="FF105" s="209"/>
      <c r="FG105" s="209"/>
      <c r="FH105" s="209"/>
      <c r="FI105" s="209"/>
      <c r="FJ105" s="209"/>
      <c r="FK105" s="209"/>
      <c r="FL105" s="209"/>
      <c r="FM105" s="209"/>
      <c r="FN105" s="209"/>
      <c r="FO105" s="209"/>
      <c r="FP105" s="209"/>
      <c r="FQ105" s="209"/>
      <c r="FR105" s="209"/>
      <c r="FS105" s="209"/>
      <c r="FT105" s="209"/>
      <c r="FU105" s="209"/>
      <c r="FV105" s="209"/>
      <c r="FW105" s="209"/>
      <c r="FX105" s="209"/>
      <c r="FY105" s="209"/>
      <c r="FZ105" s="209"/>
      <c r="GA105" s="209"/>
      <c r="GB105" s="209"/>
      <c r="GC105" s="209"/>
      <c r="GD105" s="209"/>
      <c r="GE105" s="209"/>
      <c r="GF105" s="209"/>
      <c r="GG105" s="209"/>
      <c r="GH105" s="209"/>
      <c r="GI105" s="209"/>
      <c r="GJ105" s="209"/>
      <c r="GK105" s="209"/>
      <c r="GL105" s="209"/>
      <c r="GM105" s="209"/>
      <c r="GN105" s="209"/>
      <c r="GO105" s="209"/>
      <c r="GP105" s="209"/>
      <c r="GQ105" s="209"/>
      <c r="GR105" s="209"/>
      <c r="GS105" s="209"/>
      <c r="GT105" s="209"/>
      <c r="GU105" s="209"/>
      <c r="GV105" s="209"/>
      <c r="GW105" s="209"/>
      <c r="GX105" s="209"/>
      <c r="GY105" s="209"/>
      <c r="GZ105" s="209"/>
      <c r="HA105" s="209"/>
      <c r="HB105" s="209"/>
      <c r="HC105" s="209"/>
      <c r="HD105" s="209"/>
      <c r="HE105" s="209"/>
      <c r="HF105" s="209"/>
      <c r="HG105" s="209"/>
      <c r="HH105" s="209"/>
      <c r="HI105" s="209"/>
      <c r="HJ105" s="209"/>
      <c r="HK105" s="209"/>
      <c r="HL105" s="209"/>
      <c r="HM105" s="209"/>
      <c r="HN105" s="209"/>
      <c r="HO105" s="209"/>
    </row>
    <row r="106" spans="1:223" s="211" customFormat="1" x14ac:dyDescent="0.25">
      <c r="A106" s="209"/>
      <c r="B106" s="202"/>
      <c r="C106" s="210"/>
      <c r="D106" s="202"/>
      <c r="E106" s="202"/>
      <c r="F106" s="202"/>
      <c r="G106" s="202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09"/>
      <c r="BM106" s="209"/>
      <c r="BN106" s="209"/>
      <c r="BO106" s="209"/>
      <c r="BP106" s="209"/>
      <c r="BQ106" s="209"/>
      <c r="BR106" s="209"/>
      <c r="BS106" s="209"/>
      <c r="BT106" s="209"/>
      <c r="BU106" s="209"/>
      <c r="BV106" s="209"/>
      <c r="BW106" s="209"/>
      <c r="BX106" s="209"/>
      <c r="BY106" s="209"/>
      <c r="BZ106" s="209"/>
      <c r="CA106" s="209"/>
      <c r="CB106" s="209"/>
      <c r="CC106" s="209"/>
      <c r="CD106" s="209"/>
      <c r="CE106" s="209"/>
      <c r="CF106" s="209"/>
      <c r="CG106" s="209"/>
      <c r="CH106" s="209"/>
      <c r="CI106" s="209"/>
      <c r="CJ106" s="209"/>
      <c r="CK106" s="209"/>
      <c r="CL106" s="209"/>
      <c r="CM106" s="209"/>
      <c r="CN106" s="209"/>
      <c r="CO106" s="209"/>
      <c r="CP106" s="209"/>
      <c r="CQ106" s="209"/>
      <c r="CR106" s="209"/>
      <c r="CS106" s="209"/>
      <c r="CT106" s="209"/>
      <c r="CU106" s="209"/>
      <c r="CV106" s="209"/>
      <c r="CW106" s="209"/>
      <c r="CX106" s="209"/>
      <c r="CY106" s="209"/>
      <c r="CZ106" s="209"/>
      <c r="DA106" s="209"/>
      <c r="DB106" s="209"/>
      <c r="DC106" s="209"/>
      <c r="DD106" s="209"/>
      <c r="DE106" s="209"/>
      <c r="DF106" s="209"/>
      <c r="DG106" s="209"/>
      <c r="DH106" s="209"/>
      <c r="DI106" s="209"/>
      <c r="DJ106" s="209"/>
      <c r="DK106" s="209"/>
      <c r="DL106" s="209"/>
      <c r="DM106" s="209"/>
      <c r="DN106" s="209"/>
      <c r="DO106" s="209"/>
      <c r="DP106" s="209"/>
      <c r="DQ106" s="209"/>
      <c r="DR106" s="209"/>
      <c r="DS106" s="209"/>
      <c r="DT106" s="209"/>
      <c r="DU106" s="209"/>
      <c r="DV106" s="209"/>
      <c r="DW106" s="209"/>
      <c r="DX106" s="209"/>
      <c r="DY106" s="209"/>
      <c r="DZ106" s="209"/>
      <c r="EA106" s="209"/>
      <c r="EB106" s="209"/>
      <c r="EC106" s="209"/>
      <c r="ED106" s="209"/>
      <c r="EE106" s="209"/>
      <c r="EF106" s="209"/>
      <c r="EG106" s="209"/>
      <c r="EH106" s="209"/>
      <c r="EI106" s="209"/>
      <c r="EJ106" s="209"/>
      <c r="EK106" s="209"/>
      <c r="EL106" s="209"/>
      <c r="EM106" s="209"/>
      <c r="EN106" s="209"/>
      <c r="EO106" s="209"/>
      <c r="EP106" s="209"/>
      <c r="EQ106" s="209"/>
      <c r="ER106" s="209"/>
      <c r="ES106" s="209"/>
      <c r="ET106" s="209"/>
      <c r="EU106" s="209"/>
      <c r="EV106" s="209"/>
      <c r="EW106" s="209"/>
      <c r="EX106" s="209"/>
      <c r="EY106" s="209"/>
      <c r="EZ106" s="209"/>
      <c r="FA106" s="209"/>
      <c r="FB106" s="209"/>
      <c r="FC106" s="209"/>
      <c r="FD106" s="209"/>
      <c r="FE106" s="209"/>
      <c r="FF106" s="209"/>
      <c r="FG106" s="209"/>
      <c r="FH106" s="209"/>
      <c r="FI106" s="209"/>
      <c r="FJ106" s="209"/>
      <c r="FK106" s="209"/>
      <c r="FL106" s="209"/>
      <c r="FM106" s="209"/>
      <c r="FN106" s="209"/>
      <c r="FO106" s="209"/>
      <c r="FP106" s="209"/>
      <c r="FQ106" s="209"/>
      <c r="FR106" s="209"/>
      <c r="FS106" s="209"/>
      <c r="FT106" s="209"/>
      <c r="FU106" s="209"/>
      <c r="FV106" s="209"/>
      <c r="FW106" s="209"/>
      <c r="FX106" s="209"/>
      <c r="FY106" s="209"/>
      <c r="FZ106" s="209"/>
      <c r="GA106" s="209"/>
      <c r="GB106" s="209"/>
      <c r="GC106" s="209"/>
      <c r="GD106" s="209"/>
      <c r="GE106" s="209"/>
      <c r="GF106" s="209"/>
      <c r="GG106" s="209"/>
      <c r="GH106" s="209"/>
      <c r="GI106" s="209"/>
      <c r="GJ106" s="209"/>
      <c r="GK106" s="209"/>
      <c r="GL106" s="209"/>
      <c r="GM106" s="209"/>
      <c r="GN106" s="209"/>
      <c r="GO106" s="209"/>
      <c r="GP106" s="209"/>
      <c r="GQ106" s="209"/>
      <c r="GR106" s="209"/>
      <c r="GS106" s="209"/>
      <c r="GT106" s="209"/>
      <c r="GU106" s="209"/>
      <c r="GV106" s="209"/>
      <c r="GW106" s="209"/>
      <c r="GX106" s="209"/>
      <c r="GY106" s="209"/>
      <c r="GZ106" s="209"/>
      <c r="HA106" s="209"/>
      <c r="HB106" s="209"/>
      <c r="HC106" s="209"/>
      <c r="HD106" s="209"/>
      <c r="HE106" s="209"/>
      <c r="HF106" s="209"/>
      <c r="HG106" s="209"/>
      <c r="HH106" s="209"/>
      <c r="HI106" s="209"/>
      <c r="HJ106" s="209"/>
      <c r="HK106" s="209"/>
      <c r="HL106" s="209"/>
      <c r="HM106" s="209"/>
      <c r="HN106" s="209"/>
      <c r="HO106" s="209"/>
    </row>
    <row r="107" spans="1:223" s="211" customFormat="1" x14ac:dyDescent="0.25">
      <c r="A107" s="209"/>
      <c r="B107" s="202"/>
      <c r="C107" s="210"/>
      <c r="D107" s="202"/>
      <c r="E107" s="202"/>
      <c r="F107" s="202"/>
      <c r="G107" s="202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  <c r="BI107" s="209"/>
      <c r="BJ107" s="209"/>
      <c r="BK107" s="209"/>
      <c r="BL107" s="209"/>
      <c r="BM107" s="209"/>
      <c r="BN107" s="209"/>
      <c r="BO107" s="209"/>
      <c r="BP107" s="209"/>
      <c r="BQ107" s="209"/>
      <c r="BR107" s="209"/>
      <c r="BS107" s="209"/>
      <c r="BT107" s="209"/>
      <c r="BU107" s="209"/>
      <c r="BV107" s="209"/>
      <c r="BW107" s="209"/>
      <c r="BX107" s="209"/>
      <c r="BY107" s="209"/>
      <c r="BZ107" s="209"/>
      <c r="CA107" s="209"/>
      <c r="CB107" s="209"/>
      <c r="CC107" s="209"/>
      <c r="CD107" s="209"/>
      <c r="CE107" s="209"/>
      <c r="CF107" s="209"/>
      <c r="CG107" s="209"/>
      <c r="CH107" s="209"/>
      <c r="CI107" s="209"/>
      <c r="CJ107" s="209"/>
      <c r="CK107" s="209"/>
      <c r="CL107" s="209"/>
      <c r="CM107" s="209"/>
      <c r="CN107" s="209"/>
      <c r="CO107" s="209"/>
      <c r="CP107" s="209"/>
      <c r="CQ107" s="209"/>
      <c r="CR107" s="209"/>
      <c r="CS107" s="209"/>
      <c r="CT107" s="209"/>
      <c r="CU107" s="209"/>
      <c r="CV107" s="209"/>
      <c r="CW107" s="209"/>
      <c r="CX107" s="209"/>
      <c r="CY107" s="209"/>
      <c r="CZ107" s="209"/>
      <c r="DA107" s="209"/>
      <c r="DB107" s="209"/>
      <c r="DC107" s="209"/>
      <c r="DD107" s="209"/>
      <c r="DE107" s="209"/>
      <c r="DF107" s="209"/>
      <c r="DG107" s="209"/>
      <c r="DH107" s="209"/>
      <c r="DI107" s="209"/>
      <c r="DJ107" s="209"/>
      <c r="DK107" s="209"/>
      <c r="DL107" s="209"/>
      <c r="DM107" s="209"/>
      <c r="DN107" s="209"/>
      <c r="DO107" s="209"/>
      <c r="DP107" s="209"/>
      <c r="DQ107" s="209"/>
      <c r="DR107" s="209"/>
      <c r="DS107" s="209"/>
      <c r="DT107" s="209"/>
      <c r="DU107" s="209"/>
      <c r="DV107" s="209"/>
      <c r="DW107" s="209"/>
      <c r="DX107" s="209"/>
      <c r="DY107" s="209"/>
      <c r="DZ107" s="209"/>
      <c r="EA107" s="209"/>
      <c r="EB107" s="209"/>
      <c r="EC107" s="209"/>
      <c r="ED107" s="209"/>
      <c r="EE107" s="209"/>
      <c r="EF107" s="209"/>
      <c r="EG107" s="209"/>
      <c r="EH107" s="209"/>
      <c r="EI107" s="209"/>
      <c r="EJ107" s="209"/>
      <c r="EK107" s="209"/>
      <c r="EL107" s="209"/>
      <c r="EM107" s="209"/>
      <c r="EN107" s="209"/>
      <c r="EO107" s="209"/>
      <c r="EP107" s="209"/>
      <c r="EQ107" s="209"/>
      <c r="ER107" s="209"/>
      <c r="ES107" s="209"/>
      <c r="ET107" s="209"/>
      <c r="EU107" s="209"/>
      <c r="EV107" s="209"/>
      <c r="EW107" s="209"/>
      <c r="EX107" s="209"/>
      <c r="EY107" s="209"/>
      <c r="EZ107" s="209"/>
      <c r="FA107" s="209"/>
      <c r="FB107" s="209"/>
      <c r="FC107" s="209"/>
      <c r="FD107" s="209"/>
      <c r="FE107" s="209"/>
      <c r="FF107" s="209"/>
      <c r="FG107" s="209"/>
      <c r="FH107" s="209"/>
      <c r="FI107" s="209"/>
      <c r="FJ107" s="209"/>
      <c r="FK107" s="209"/>
      <c r="FL107" s="209"/>
      <c r="FM107" s="209"/>
      <c r="FN107" s="209"/>
      <c r="FO107" s="209"/>
      <c r="FP107" s="209"/>
      <c r="FQ107" s="209"/>
      <c r="FR107" s="209"/>
      <c r="FS107" s="209"/>
      <c r="FT107" s="209"/>
      <c r="FU107" s="209"/>
      <c r="FV107" s="209"/>
      <c r="FW107" s="209"/>
      <c r="FX107" s="209"/>
      <c r="FY107" s="209"/>
      <c r="FZ107" s="209"/>
      <c r="GA107" s="209"/>
      <c r="GB107" s="209"/>
      <c r="GC107" s="209"/>
      <c r="GD107" s="209"/>
      <c r="GE107" s="209"/>
      <c r="GF107" s="209"/>
      <c r="GG107" s="209"/>
      <c r="GH107" s="209"/>
      <c r="GI107" s="209"/>
      <c r="GJ107" s="209"/>
      <c r="GK107" s="209"/>
      <c r="GL107" s="209"/>
      <c r="GM107" s="209"/>
      <c r="GN107" s="209"/>
      <c r="GO107" s="209"/>
      <c r="GP107" s="209"/>
      <c r="GQ107" s="209"/>
      <c r="GR107" s="209"/>
      <c r="GS107" s="209"/>
      <c r="GT107" s="209"/>
      <c r="GU107" s="209"/>
      <c r="GV107" s="209"/>
      <c r="GW107" s="209"/>
      <c r="GX107" s="209"/>
      <c r="GY107" s="209"/>
      <c r="GZ107" s="209"/>
      <c r="HA107" s="209"/>
      <c r="HB107" s="209"/>
      <c r="HC107" s="209"/>
      <c r="HD107" s="209"/>
      <c r="HE107" s="209"/>
      <c r="HF107" s="209"/>
      <c r="HG107" s="209"/>
      <c r="HH107" s="209"/>
      <c r="HI107" s="209"/>
      <c r="HJ107" s="209"/>
      <c r="HK107" s="209"/>
      <c r="HL107" s="209"/>
      <c r="HM107" s="209"/>
      <c r="HN107" s="209"/>
      <c r="HO107" s="209"/>
    </row>
    <row r="108" spans="1:223" s="211" customFormat="1" x14ac:dyDescent="0.25">
      <c r="A108" s="209"/>
      <c r="B108" s="202"/>
      <c r="C108" s="210"/>
      <c r="D108" s="202"/>
      <c r="E108" s="202"/>
      <c r="F108" s="202"/>
      <c r="G108" s="202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09"/>
      <c r="AZ108" s="209"/>
      <c r="BA108" s="209"/>
      <c r="BB108" s="209"/>
      <c r="BC108" s="209"/>
      <c r="BD108" s="209"/>
      <c r="BE108" s="209"/>
      <c r="BF108" s="209"/>
      <c r="BG108" s="209"/>
      <c r="BH108" s="209"/>
      <c r="BI108" s="209"/>
      <c r="BJ108" s="209"/>
      <c r="BK108" s="209"/>
      <c r="BL108" s="209"/>
      <c r="BM108" s="209"/>
      <c r="BN108" s="209"/>
      <c r="BO108" s="209"/>
      <c r="BP108" s="209"/>
      <c r="BQ108" s="209"/>
      <c r="BR108" s="209"/>
      <c r="BS108" s="209"/>
      <c r="BT108" s="209"/>
      <c r="BU108" s="209"/>
      <c r="BV108" s="209"/>
      <c r="BW108" s="209"/>
      <c r="BX108" s="209"/>
      <c r="BY108" s="209"/>
      <c r="BZ108" s="209"/>
      <c r="CA108" s="209"/>
      <c r="CB108" s="209"/>
      <c r="CC108" s="209"/>
      <c r="CD108" s="209"/>
      <c r="CE108" s="209"/>
      <c r="CF108" s="209"/>
      <c r="CG108" s="209"/>
      <c r="CH108" s="209"/>
      <c r="CI108" s="209"/>
      <c r="CJ108" s="209"/>
      <c r="CK108" s="209"/>
      <c r="CL108" s="209"/>
      <c r="CM108" s="209"/>
      <c r="CN108" s="209"/>
      <c r="CO108" s="209"/>
      <c r="CP108" s="209"/>
      <c r="CQ108" s="209"/>
      <c r="CR108" s="209"/>
      <c r="CS108" s="209"/>
      <c r="CT108" s="209"/>
      <c r="CU108" s="209"/>
      <c r="CV108" s="209"/>
      <c r="CW108" s="209"/>
      <c r="CX108" s="209"/>
      <c r="CY108" s="209"/>
      <c r="CZ108" s="209"/>
      <c r="DA108" s="209"/>
      <c r="DB108" s="209"/>
      <c r="DC108" s="209"/>
      <c r="DD108" s="209"/>
      <c r="DE108" s="209"/>
      <c r="DF108" s="209"/>
      <c r="DG108" s="209"/>
      <c r="DH108" s="209"/>
      <c r="DI108" s="209"/>
      <c r="DJ108" s="209"/>
      <c r="DK108" s="209"/>
      <c r="DL108" s="209"/>
      <c r="DM108" s="209"/>
      <c r="DN108" s="209"/>
      <c r="DO108" s="209"/>
      <c r="DP108" s="209"/>
      <c r="DQ108" s="209"/>
      <c r="DR108" s="209"/>
      <c r="DS108" s="209"/>
      <c r="DT108" s="209"/>
      <c r="DU108" s="209"/>
      <c r="DV108" s="209"/>
      <c r="DW108" s="209"/>
      <c r="DX108" s="209"/>
      <c r="DY108" s="209"/>
      <c r="DZ108" s="209"/>
      <c r="EA108" s="209"/>
      <c r="EB108" s="209"/>
      <c r="EC108" s="209"/>
      <c r="ED108" s="209"/>
      <c r="EE108" s="209"/>
      <c r="EF108" s="209"/>
      <c r="EG108" s="209"/>
      <c r="EH108" s="209"/>
      <c r="EI108" s="209"/>
      <c r="EJ108" s="209"/>
      <c r="EK108" s="209"/>
      <c r="EL108" s="209"/>
      <c r="EM108" s="209"/>
      <c r="EN108" s="209"/>
      <c r="EO108" s="209"/>
      <c r="EP108" s="209"/>
      <c r="EQ108" s="209"/>
      <c r="ER108" s="209"/>
      <c r="ES108" s="209"/>
      <c r="ET108" s="209"/>
      <c r="EU108" s="209"/>
      <c r="EV108" s="209"/>
      <c r="EW108" s="209"/>
      <c r="EX108" s="209"/>
      <c r="EY108" s="209"/>
      <c r="EZ108" s="209"/>
      <c r="FA108" s="209"/>
      <c r="FB108" s="209"/>
      <c r="FC108" s="209"/>
      <c r="FD108" s="209"/>
      <c r="FE108" s="209"/>
      <c r="FF108" s="209"/>
      <c r="FG108" s="209"/>
      <c r="FH108" s="209"/>
      <c r="FI108" s="209"/>
      <c r="FJ108" s="209"/>
      <c r="FK108" s="209"/>
      <c r="FL108" s="209"/>
      <c r="FM108" s="209"/>
      <c r="FN108" s="209"/>
      <c r="FO108" s="209"/>
      <c r="FP108" s="209"/>
      <c r="FQ108" s="209"/>
      <c r="FR108" s="209"/>
      <c r="FS108" s="209"/>
      <c r="FT108" s="209"/>
      <c r="FU108" s="209"/>
      <c r="FV108" s="209"/>
      <c r="FW108" s="209"/>
      <c r="FX108" s="209"/>
      <c r="FY108" s="209"/>
      <c r="FZ108" s="209"/>
      <c r="GA108" s="209"/>
      <c r="GB108" s="209"/>
      <c r="GC108" s="209"/>
      <c r="GD108" s="209"/>
      <c r="GE108" s="209"/>
      <c r="GF108" s="209"/>
      <c r="GG108" s="209"/>
      <c r="GH108" s="209"/>
      <c r="GI108" s="209"/>
      <c r="GJ108" s="209"/>
      <c r="GK108" s="209"/>
      <c r="GL108" s="209"/>
      <c r="GM108" s="209"/>
      <c r="GN108" s="209"/>
      <c r="GO108" s="209"/>
      <c r="GP108" s="209"/>
      <c r="GQ108" s="209"/>
      <c r="GR108" s="209"/>
      <c r="GS108" s="209"/>
      <c r="GT108" s="209"/>
      <c r="GU108" s="209"/>
      <c r="GV108" s="209"/>
      <c r="GW108" s="209"/>
      <c r="GX108" s="209"/>
      <c r="GY108" s="209"/>
      <c r="GZ108" s="209"/>
      <c r="HA108" s="209"/>
      <c r="HB108" s="209"/>
      <c r="HC108" s="209"/>
      <c r="HD108" s="209"/>
      <c r="HE108" s="209"/>
      <c r="HF108" s="209"/>
      <c r="HG108" s="209"/>
      <c r="HH108" s="209"/>
      <c r="HI108" s="209"/>
      <c r="HJ108" s="209"/>
      <c r="HK108" s="209"/>
      <c r="HL108" s="209"/>
      <c r="HM108" s="209"/>
      <c r="HN108" s="209"/>
      <c r="HO108" s="209"/>
    </row>
    <row r="109" spans="1:223" s="211" customFormat="1" x14ac:dyDescent="0.25">
      <c r="A109" s="209"/>
      <c r="B109" s="202"/>
      <c r="C109" s="210"/>
      <c r="D109" s="202"/>
      <c r="E109" s="202"/>
      <c r="F109" s="202"/>
      <c r="G109" s="202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209"/>
      <c r="BH109" s="209"/>
      <c r="BI109" s="209"/>
      <c r="BJ109" s="209"/>
      <c r="BK109" s="209"/>
      <c r="BL109" s="209"/>
      <c r="BM109" s="209"/>
      <c r="BN109" s="209"/>
      <c r="BO109" s="209"/>
      <c r="BP109" s="209"/>
      <c r="BQ109" s="209"/>
      <c r="BR109" s="209"/>
      <c r="BS109" s="209"/>
      <c r="BT109" s="209"/>
      <c r="BU109" s="209"/>
      <c r="BV109" s="209"/>
      <c r="BW109" s="209"/>
      <c r="BX109" s="209"/>
      <c r="BY109" s="209"/>
      <c r="BZ109" s="209"/>
      <c r="CA109" s="209"/>
      <c r="CB109" s="209"/>
      <c r="CC109" s="209"/>
      <c r="CD109" s="209"/>
      <c r="CE109" s="209"/>
      <c r="CF109" s="209"/>
      <c r="CG109" s="209"/>
      <c r="CH109" s="209"/>
      <c r="CI109" s="209"/>
      <c r="CJ109" s="209"/>
      <c r="CK109" s="209"/>
      <c r="CL109" s="209"/>
      <c r="CM109" s="209"/>
      <c r="CN109" s="209"/>
      <c r="CO109" s="209"/>
      <c r="CP109" s="209"/>
      <c r="CQ109" s="209"/>
      <c r="CR109" s="209"/>
      <c r="CS109" s="209"/>
      <c r="CT109" s="209"/>
      <c r="CU109" s="209"/>
      <c r="CV109" s="209"/>
      <c r="CW109" s="209"/>
      <c r="CX109" s="209"/>
      <c r="CY109" s="209"/>
      <c r="CZ109" s="209"/>
      <c r="DA109" s="209"/>
      <c r="DB109" s="209"/>
      <c r="DC109" s="209"/>
      <c r="DD109" s="209"/>
      <c r="DE109" s="209"/>
      <c r="DF109" s="209"/>
      <c r="DG109" s="209"/>
      <c r="DH109" s="209"/>
      <c r="DI109" s="209"/>
      <c r="DJ109" s="209"/>
      <c r="DK109" s="209"/>
      <c r="DL109" s="209"/>
      <c r="DM109" s="209"/>
      <c r="DN109" s="209"/>
      <c r="DO109" s="209"/>
      <c r="DP109" s="209"/>
      <c r="DQ109" s="209"/>
      <c r="DR109" s="209"/>
      <c r="DS109" s="209"/>
      <c r="DT109" s="209"/>
      <c r="DU109" s="209"/>
      <c r="DV109" s="209"/>
      <c r="DW109" s="209"/>
      <c r="DX109" s="209"/>
      <c r="DY109" s="209"/>
      <c r="DZ109" s="209"/>
      <c r="EA109" s="209"/>
      <c r="EB109" s="209"/>
      <c r="EC109" s="209"/>
      <c r="ED109" s="209"/>
      <c r="EE109" s="209"/>
      <c r="EF109" s="209"/>
      <c r="EG109" s="209"/>
      <c r="EH109" s="209"/>
      <c r="EI109" s="209"/>
      <c r="EJ109" s="209"/>
      <c r="EK109" s="209"/>
      <c r="EL109" s="209"/>
      <c r="EM109" s="209"/>
      <c r="EN109" s="209"/>
      <c r="EO109" s="209"/>
      <c r="EP109" s="209"/>
      <c r="EQ109" s="209"/>
      <c r="ER109" s="209"/>
      <c r="ES109" s="209"/>
      <c r="ET109" s="209"/>
      <c r="EU109" s="209"/>
      <c r="EV109" s="209"/>
      <c r="EW109" s="209"/>
      <c r="EX109" s="209"/>
      <c r="EY109" s="209"/>
      <c r="EZ109" s="209"/>
      <c r="FA109" s="209"/>
      <c r="FB109" s="209"/>
      <c r="FC109" s="209"/>
      <c r="FD109" s="209"/>
      <c r="FE109" s="209"/>
      <c r="FF109" s="209"/>
      <c r="FG109" s="209"/>
      <c r="FH109" s="209"/>
      <c r="FI109" s="209"/>
      <c r="FJ109" s="209"/>
      <c r="FK109" s="209"/>
      <c r="FL109" s="209"/>
      <c r="FM109" s="209"/>
      <c r="FN109" s="209"/>
      <c r="FO109" s="209"/>
      <c r="FP109" s="209"/>
      <c r="FQ109" s="209"/>
      <c r="FR109" s="209"/>
      <c r="FS109" s="209"/>
      <c r="FT109" s="209"/>
      <c r="FU109" s="209"/>
      <c r="FV109" s="209"/>
      <c r="FW109" s="209"/>
      <c r="FX109" s="209"/>
      <c r="FY109" s="209"/>
      <c r="FZ109" s="209"/>
      <c r="GA109" s="209"/>
      <c r="GB109" s="209"/>
      <c r="GC109" s="209"/>
      <c r="GD109" s="209"/>
      <c r="GE109" s="209"/>
      <c r="GF109" s="209"/>
      <c r="GG109" s="209"/>
      <c r="GH109" s="209"/>
      <c r="GI109" s="209"/>
      <c r="GJ109" s="209"/>
      <c r="GK109" s="209"/>
      <c r="GL109" s="209"/>
      <c r="GM109" s="209"/>
      <c r="GN109" s="209"/>
      <c r="GO109" s="209"/>
      <c r="GP109" s="209"/>
      <c r="GQ109" s="209"/>
      <c r="GR109" s="209"/>
      <c r="GS109" s="209"/>
      <c r="GT109" s="209"/>
      <c r="GU109" s="209"/>
      <c r="GV109" s="209"/>
      <c r="GW109" s="209"/>
      <c r="GX109" s="209"/>
      <c r="GY109" s="209"/>
      <c r="GZ109" s="209"/>
      <c r="HA109" s="209"/>
      <c r="HB109" s="209"/>
      <c r="HC109" s="209"/>
      <c r="HD109" s="209"/>
      <c r="HE109" s="209"/>
      <c r="HF109" s="209"/>
      <c r="HG109" s="209"/>
      <c r="HH109" s="209"/>
      <c r="HI109" s="209"/>
      <c r="HJ109" s="209"/>
      <c r="HK109" s="209"/>
      <c r="HL109" s="209"/>
      <c r="HM109" s="209"/>
      <c r="HN109" s="209"/>
      <c r="HO109" s="209"/>
    </row>
    <row r="110" spans="1:223" s="211" customFormat="1" x14ac:dyDescent="0.25">
      <c r="A110" s="209"/>
      <c r="B110" s="202"/>
      <c r="C110" s="210"/>
      <c r="D110" s="202"/>
      <c r="E110" s="202"/>
      <c r="F110" s="202"/>
      <c r="G110" s="202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209"/>
      <c r="BD110" s="209"/>
      <c r="BE110" s="209"/>
      <c r="BF110" s="209"/>
      <c r="BG110" s="209"/>
      <c r="BH110" s="209"/>
      <c r="BI110" s="209"/>
      <c r="BJ110" s="209"/>
      <c r="BK110" s="209"/>
      <c r="BL110" s="209"/>
      <c r="BM110" s="209"/>
      <c r="BN110" s="209"/>
      <c r="BO110" s="209"/>
      <c r="BP110" s="209"/>
      <c r="BQ110" s="209"/>
      <c r="BR110" s="209"/>
      <c r="BS110" s="209"/>
      <c r="BT110" s="209"/>
      <c r="BU110" s="209"/>
      <c r="BV110" s="209"/>
      <c r="BW110" s="209"/>
      <c r="BX110" s="209"/>
      <c r="BY110" s="209"/>
      <c r="BZ110" s="209"/>
      <c r="CA110" s="209"/>
      <c r="CB110" s="209"/>
      <c r="CC110" s="209"/>
      <c r="CD110" s="209"/>
      <c r="CE110" s="209"/>
      <c r="CF110" s="209"/>
      <c r="CG110" s="209"/>
      <c r="CH110" s="209"/>
      <c r="CI110" s="209"/>
      <c r="CJ110" s="209"/>
      <c r="CK110" s="209"/>
      <c r="CL110" s="209"/>
      <c r="CM110" s="209"/>
      <c r="CN110" s="209"/>
      <c r="CO110" s="209"/>
      <c r="CP110" s="209"/>
      <c r="CQ110" s="209"/>
      <c r="CR110" s="209"/>
      <c r="CS110" s="209"/>
      <c r="CT110" s="209"/>
      <c r="CU110" s="209"/>
      <c r="CV110" s="209"/>
      <c r="CW110" s="209"/>
      <c r="CX110" s="209"/>
      <c r="CY110" s="209"/>
      <c r="CZ110" s="209"/>
      <c r="DA110" s="209"/>
      <c r="DB110" s="209"/>
      <c r="DC110" s="209"/>
      <c r="DD110" s="209"/>
      <c r="DE110" s="209"/>
      <c r="DF110" s="209"/>
      <c r="DG110" s="209"/>
      <c r="DH110" s="209"/>
      <c r="DI110" s="209"/>
      <c r="DJ110" s="209"/>
      <c r="DK110" s="209"/>
      <c r="DL110" s="209"/>
      <c r="DM110" s="209"/>
      <c r="DN110" s="209"/>
      <c r="DO110" s="209"/>
      <c r="DP110" s="209"/>
      <c r="DQ110" s="209"/>
      <c r="DR110" s="209"/>
      <c r="DS110" s="209"/>
      <c r="DT110" s="209"/>
      <c r="DU110" s="209"/>
      <c r="DV110" s="209"/>
      <c r="DW110" s="209"/>
      <c r="DX110" s="209"/>
      <c r="DY110" s="209"/>
      <c r="DZ110" s="209"/>
      <c r="EA110" s="209"/>
      <c r="EB110" s="209"/>
      <c r="EC110" s="209"/>
      <c r="ED110" s="209"/>
      <c r="EE110" s="209"/>
      <c r="EF110" s="209"/>
      <c r="EG110" s="209"/>
      <c r="EH110" s="209"/>
      <c r="EI110" s="209"/>
      <c r="EJ110" s="209"/>
      <c r="EK110" s="209"/>
      <c r="EL110" s="209"/>
      <c r="EM110" s="209"/>
      <c r="EN110" s="209"/>
      <c r="EO110" s="209"/>
      <c r="EP110" s="209"/>
      <c r="EQ110" s="209"/>
      <c r="ER110" s="209"/>
      <c r="ES110" s="209"/>
      <c r="ET110" s="209"/>
      <c r="EU110" s="209"/>
      <c r="EV110" s="209"/>
      <c r="EW110" s="209"/>
      <c r="EX110" s="209"/>
      <c r="EY110" s="209"/>
      <c r="EZ110" s="209"/>
      <c r="FA110" s="209"/>
      <c r="FB110" s="209"/>
      <c r="FC110" s="209"/>
      <c r="FD110" s="209"/>
      <c r="FE110" s="209"/>
      <c r="FF110" s="209"/>
      <c r="FG110" s="209"/>
      <c r="FH110" s="209"/>
      <c r="FI110" s="209"/>
      <c r="FJ110" s="209"/>
      <c r="FK110" s="209"/>
      <c r="FL110" s="209"/>
      <c r="FM110" s="209"/>
      <c r="FN110" s="209"/>
      <c r="FO110" s="209"/>
      <c r="FP110" s="209"/>
      <c r="FQ110" s="209"/>
      <c r="FR110" s="209"/>
      <c r="FS110" s="209"/>
      <c r="FT110" s="209"/>
      <c r="FU110" s="209"/>
      <c r="FV110" s="209"/>
      <c r="FW110" s="209"/>
      <c r="FX110" s="209"/>
      <c r="FY110" s="209"/>
      <c r="FZ110" s="209"/>
      <c r="GA110" s="209"/>
      <c r="GB110" s="209"/>
      <c r="GC110" s="209"/>
      <c r="GD110" s="209"/>
      <c r="GE110" s="209"/>
      <c r="GF110" s="209"/>
      <c r="GG110" s="209"/>
      <c r="GH110" s="209"/>
      <c r="GI110" s="209"/>
      <c r="GJ110" s="209"/>
      <c r="GK110" s="209"/>
      <c r="GL110" s="209"/>
      <c r="GM110" s="209"/>
      <c r="GN110" s="209"/>
      <c r="GO110" s="209"/>
      <c r="GP110" s="209"/>
      <c r="GQ110" s="209"/>
      <c r="GR110" s="209"/>
      <c r="GS110" s="209"/>
      <c r="GT110" s="209"/>
      <c r="GU110" s="209"/>
      <c r="GV110" s="209"/>
      <c r="GW110" s="209"/>
      <c r="GX110" s="209"/>
      <c r="GY110" s="209"/>
      <c r="GZ110" s="209"/>
      <c r="HA110" s="209"/>
      <c r="HB110" s="209"/>
      <c r="HC110" s="209"/>
      <c r="HD110" s="209"/>
      <c r="HE110" s="209"/>
      <c r="HF110" s="209"/>
      <c r="HG110" s="209"/>
      <c r="HH110" s="209"/>
      <c r="HI110" s="209"/>
      <c r="HJ110" s="209"/>
      <c r="HK110" s="209"/>
      <c r="HL110" s="209"/>
      <c r="HM110" s="209"/>
      <c r="HN110" s="209"/>
      <c r="HO110" s="209"/>
    </row>
    <row r="111" spans="1:223" s="211" customFormat="1" x14ac:dyDescent="0.25">
      <c r="A111" s="209"/>
      <c r="B111" s="202"/>
      <c r="C111" s="210"/>
      <c r="D111" s="202"/>
      <c r="E111" s="202"/>
      <c r="F111" s="202"/>
      <c r="G111" s="202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209"/>
      <c r="BD111" s="209"/>
      <c r="BE111" s="209"/>
      <c r="BF111" s="209"/>
      <c r="BG111" s="209"/>
      <c r="BH111" s="209"/>
      <c r="BI111" s="209"/>
      <c r="BJ111" s="209"/>
      <c r="BK111" s="209"/>
      <c r="BL111" s="209"/>
      <c r="BM111" s="209"/>
      <c r="BN111" s="209"/>
      <c r="BO111" s="209"/>
      <c r="BP111" s="209"/>
      <c r="BQ111" s="209"/>
      <c r="BR111" s="209"/>
      <c r="BS111" s="209"/>
      <c r="BT111" s="209"/>
      <c r="BU111" s="209"/>
      <c r="BV111" s="209"/>
      <c r="BW111" s="209"/>
      <c r="BX111" s="209"/>
      <c r="BY111" s="209"/>
      <c r="BZ111" s="209"/>
      <c r="CA111" s="209"/>
      <c r="CB111" s="209"/>
      <c r="CC111" s="209"/>
      <c r="CD111" s="209"/>
      <c r="CE111" s="209"/>
      <c r="CF111" s="209"/>
      <c r="CG111" s="209"/>
      <c r="CH111" s="209"/>
      <c r="CI111" s="209"/>
      <c r="CJ111" s="209"/>
      <c r="CK111" s="209"/>
      <c r="CL111" s="209"/>
      <c r="CM111" s="209"/>
      <c r="CN111" s="209"/>
      <c r="CO111" s="209"/>
      <c r="CP111" s="209"/>
      <c r="CQ111" s="209"/>
      <c r="CR111" s="209"/>
      <c r="CS111" s="209"/>
      <c r="CT111" s="209"/>
      <c r="CU111" s="209"/>
      <c r="CV111" s="209"/>
      <c r="CW111" s="209"/>
      <c r="CX111" s="209"/>
      <c r="CY111" s="209"/>
      <c r="CZ111" s="209"/>
      <c r="DA111" s="209"/>
      <c r="DB111" s="209"/>
      <c r="DC111" s="209"/>
      <c r="DD111" s="209"/>
      <c r="DE111" s="209"/>
      <c r="DF111" s="209"/>
      <c r="DG111" s="209"/>
      <c r="DH111" s="209"/>
      <c r="DI111" s="209"/>
      <c r="DJ111" s="209"/>
      <c r="DK111" s="209"/>
      <c r="DL111" s="209"/>
      <c r="DM111" s="209"/>
      <c r="DN111" s="209"/>
      <c r="DO111" s="209"/>
      <c r="DP111" s="209"/>
      <c r="DQ111" s="209"/>
      <c r="DR111" s="209"/>
      <c r="DS111" s="209"/>
      <c r="DT111" s="209"/>
      <c r="DU111" s="209"/>
      <c r="DV111" s="209"/>
      <c r="DW111" s="209"/>
      <c r="DX111" s="209"/>
      <c r="DY111" s="209"/>
      <c r="DZ111" s="209"/>
      <c r="EA111" s="209"/>
      <c r="EB111" s="209"/>
      <c r="EC111" s="209"/>
      <c r="ED111" s="209"/>
      <c r="EE111" s="209"/>
      <c r="EF111" s="209"/>
      <c r="EG111" s="209"/>
      <c r="EH111" s="209"/>
      <c r="EI111" s="209"/>
      <c r="EJ111" s="209"/>
      <c r="EK111" s="209"/>
      <c r="EL111" s="209"/>
      <c r="EM111" s="209"/>
      <c r="EN111" s="209"/>
      <c r="EO111" s="209"/>
      <c r="EP111" s="209"/>
      <c r="EQ111" s="209"/>
      <c r="ER111" s="209"/>
      <c r="ES111" s="209"/>
      <c r="ET111" s="209"/>
      <c r="EU111" s="209"/>
      <c r="EV111" s="209"/>
      <c r="EW111" s="209"/>
      <c r="EX111" s="209"/>
      <c r="EY111" s="209"/>
      <c r="EZ111" s="209"/>
      <c r="FA111" s="209"/>
      <c r="FB111" s="209"/>
      <c r="FC111" s="209"/>
      <c r="FD111" s="209"/>
      <c r="FE111" s="209"/>
      <c r="FF111" s="209"/>
      <c r="FG111" s="209"/>
      <c r="FH111" s="209"/>
      <c r="FI111" s="209"/>
      <c r="FJ111" s="209"/>
      <c r="FK111" s="209"/>
      <c r="FL111" s="209"/>
      <c r="FM111" s="209"/>
      <c r="FN111" s="209"/>
      <c r="FO111" s="209"/>
      <c r="FP111" s="209"/>
      <c r="FQ111" s="209"/>
      <c r="FR111" s="209"/>
      <c r="FS111" s="209"/>
      <c r="FT111" s="209"/>
      <c r="FU111" s="209"/>
      <c r="FV111" s="209"/>
      <c r="FW111" s="209"/>
      <c r="FX111" s="209"/>
      <c r="FY111" s="209"/>
      <c r="FZ111" s="209"/>
      <c r="GA111" s="209"/>
      <c r="GB111" s="209"/>
      <c r="GC111" s="209"/>
      <c r="GD111" s="209"/>
      <c r="GE111" s="209"/>
      <c r="GF111" s="209"/>
      <c r="GG111" s="209"/>
      <c r="GH111" s="209"/>
      <c r="GI111" s="209"/>
      <c r="GJ111" s="209"/>
      <c r="GK111" s="209"/>
      <c r="GL111" s="209"/>
      <c r="GM111" s="209"/>
      <c r="GN111" s="209"/>
      <c r="GO111" s="209"/>
      <c r="GP111" s="209"/>
      <c r="GQ111" s="209"/>
      <c r="GR111" s="209"/>
      <c r="GS111" s="209"/>
      <c r="GT111" s="209"/>
      <c r="GU111" s="209"/>
      <c r="GV111" s="209"/>
      <c r="GW111" s="209"/>
      <c r="GX111" s="209"/>
      <c r="GY111" s="209"/>
      <c r="GZ111" s="209"/>
      <c r="HA111" s="209"/>
      <c r="HB111" s="209"/>
      <c r="HC111" s="209"/>
      <c r="HD111" s="209"/>
      <c r="HE111" s="209"/>
      <c r="HF111" s="209"/>
      <c r="HG111" s="209"/>
      <c r="HH111" s="209"/>
      <c r="HI111" s="209"/>
      <c r="HJ111" s="209"/>
      <c r="HK111" s="209"/>
      <c r="HL111" s="209"/>
      <c r="HM111" s="209"/>
      <c r="HN111" s="209"/>
      <c r="HO111" s="209"/>
    </row>
    <row r="112" spans="1:223" s="211" customFormat="1" x14ac:dyDescent="0.25">
      <c r="A112" s="209"/>
      <c r="B112" s="202"/>
      <c r="C112" s="210"/>
      <c r="D112" s="202"/>
      <c r="E112" s="202"/>
      <c r="F112" s="202"/>
      <c r="G112" s="202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09"/>
      <c r="BC112" s="209"/>
      <c r="BD112" s="209"/>
      <c r="BE112" s="209"/>
      <c r="BF112" s="209"/>
      <c r="BG112" s="209"/>
      <c r="BH112" s="209"/>
      <c r="BI112" s="209"/>
      <c r="BJ112" s="209"/>
      <c r="BK112" s="209"/>
      <c r="BL112" s="209"/>
      <c r="BM112" s="209"/>
      <c r="BN112" s="209"/>
      <c r="BO112" s="209"/>
      <c r="BP112" s="209"/>
      <c r="BQ112" s="209"/>
      <c r="BR112" s="209"/>
      <c r="BS112" s="209"/>
      <c r="BT112" s="209"/>
      <c r="BU112" s="209"/>
      <c r="BV112" s="209"/>
      <c r="BW112" s="209"/>
      <c r="BX112" s="209"/>
      <c r="BY112" s="209"/>
      <c r="BZ112" s="209"/>
      <c r="CA112" s="209"/>
      <c r="CB112" s="209"/>
      <c r="CC112" s="209"/>
      <c r="CD112" s="209"/>
      <c r="CE112" s="209"/>
      <c r="CF112" s="209"/>
      <c r="CG112" s="209"/>
      <c r="CH112" s="209"/>
      <c r="CI112" s="209"/>
      <c r="CJ112" s="209"/>
      <c r="CK112" s="209"/>
      <c r="CL112" s="209"/>
      <c r="CM112" s="209"/>
      <c r="CN112" s="209"/>
      <c r="CO112" s="209"/>
      <c r="CP112" s="209"/>
      <c r="CQ112" s="209"/>
      <c r="CR112" s="209"/>
      <c r="CS112" s="209"/>
      <c r="CT112" s="209"/>
      <c r="CU112" s="209"/>
      <c r="CV112" s="209"/>
      <c r="CW112" s="209"/>
      <c r="CX112" s="209"/>
      <c r="CY112" s="209"/>
      <c r="CZ112" s="209"/>
      <c r="DA112" s="209"/>
      <c r="DB112" s="209"/>
      <c r="DC112" s="209"/>
      <c r="DD112" s="209"/>
      <c r="DE112" s="209"/>
      <c r="DF112" s="209"/>
      <c r="DG112" s="209"/>
      <c r="DH112" s="209"/>
      <c r="DI112" s="209"/>
      <c r="DJ112" s="209"/>
      <c r="DK112" s="209"/>
      <c r="DL112" s="209"/>
      <c r="DM112" s="209"/>
      <c r="DN112" s="209"/>
      <c r="DO112" s="209"/>
      <c r="DP112" s="209"/>
      <c r="DQ112" s="209"/>
      <c r="DR112" s="209"/>
      <c r="DS112" s="209"/>
      <c r="DT112" s="209"/>
      <c r="DU112" s="209"/>
      <c r="DV112" s="209"/>
      <c r="DW112" s="209"/>
      <c r="DX112" s="209"/>
      <c r="DY112" s="209"/>
      <c r="DZ112" s="209"/>
      <c r="EA112" s="209"/>
      <c r="EB112" s="209"/>
      <c r="EC112" s="209"/>
      <c r="ED112" s="209"/>
      <c r="EE112" s="209"/>
      <c r="EF112" s="209"/>
      <c r="EG112" s="209"/>
      <c r="EH112" s="209"/>
      <c r="EI112" s="209"/>
      <c r="EJ112" s="209"/>
      <c r="EK112" s="209"/>
      <c r="EL112" s="209"/>
      <c r="EM112" s="209"/>
      <c r="EN112" s="209"/>
      <c r="EO112" s="209"/>
      <c r="EP112" s="209"/>
      <c r="EQ112" s="209"/>
      <c r="ER112" s="209"/>
      <c r="ES112" s="209"/>
      <c r="ET112" s="209"/>
      <c r="EU112" s="209"/>
      <c r="EV112" s="209"/>
      <c r="EW112" s="209"/>
      <c r="EX112" s="209"/>
      <c r="EY112" s="209"/>
      <c r="EZ112" s="209"/>
      <c r="FA112" s="209"/>
      <c r="FB112" s="209"/>
      <c r="FC112" s="209"/>
      <c r="FD112" s="209"/>
      <c r="FE112" s="209"/>
      <c r="FF112" s="209"/>
      <c r="FG112" s="209"/>
      <c r="FH112" s="209"/>
      <c r="FI112" s="209"/>
      <c r="FJ112" s="209"/>
      <c r="FK112" s="209"/>
      <c r="FL112" s="209"/>
      <c r="FM112" s="209"/>
      <c r="FN112" s="209"/>
      <c r="FO112" s="209"/>
      <c r="FP112" s="209"/>
      <c r="FQ112" s="209"/>
      <c r="FR112" s="209"/>
      <c r="FS112" s="209"/>
      <c r="FT112" s="209"/>
      <c r="FU112" s="209"/>
      <c r="FV112" s="209"/>
      <c r="FW112" s="209"/>
      <c r="FX112" s="209"/>
      <c r="FY112" s="209"/>
      <c r="FZ112" s="209"/>
      <c r="GA112" s="209"/>
      <c r="GB112" s="209"/>
      <c r="GC112" s="209"/>
      <c r="GD112" s="209"/>
      <c r="GE112" s="209"/>
      <c r="GF112" s="209"/>
      <c r="GG112" s="209"/>
      <c r="GH112" s="209"/>
      <c r="GI112" s="209"/>
      <c r="GJ112" s="209"/>
      <c r="GK112" s="209"/>
      <c r="GL112" s="209"/>
      <c r="GM112" s="209"/>
      <c r="GN112" s="209"/>
      <c r="GO112" s="209"/>
      <c r="GP112" s="209"/>
      <c r="GQ112" s="209"/>
      <c r="GR112" s="209"/>
      <c r="GS112" s="209"/>
      <c r="GT112" s="209"/>
      <c r="GU112" s="209"/>
      <c r="GV112" s="209"/>
      <c r="GW112" s="209"/>
      <c r="GX112" s="209"/>
      <c r="GY112" s="209"/>
      <c r="GZ112" s="209"/>
      <c r="HA112" s="209"/>
      <c r="HB112" s="209"/>
      <c r="HC112" s="209"/>
      <c r="HD112" s="209"/>
      <c r="HE112" s="209"/>
      <c r="HF112" s="209"/>
      <c r="HG112" s="209"/>
      <c r="HH112" s="209"/>
      <c r="HI112" s="209"/>
      <c r="HJ112" s="209"/>
      <c r="HK112" s="209"/>
      <c r="HL112" s="209"/>
      <c r="HM112" s="209"/>
      <c r="HN112" s="209"/>
      <c r="HO112" s="209"/>
    </row>
    <row r="113" spans="1:223" s="211" customFormat="1" x14ac:dyDescent="0.25">
      <c r="A113" s="209"/>
      <c r="B113" s="202"/>
      <c r="C113" s="210"/>
      <c r="D113" s="202"/>
      <c r="E113" s="202"/>
      <c r="F113" s="202"/>
      <c r="G113" s="202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09"/>
      <c r="BC113" s="209"/>
      <c r="BD113" s="209"/>
      <c r="BE113" s="209"/>
      <c r="BF113" s="209"/>
      <c r="BG113" s="209"/>
      <c r="BH113" s="209"/>
      <c r="BI113" s="209"/>
      <c r="BJ113" s="209"/>
      <c r="BK113" s="209"/>
      <c r="BL113" s="209"/>
      <c r="BM113" s="209"/>
      <c r="BN113" s="209"/>
      <c r="BO113" s="209"/>
      <c r="BP113" s="209"/>
      <c r="BQ113" s="209"/>
      <c r="BR113" s="209"/>
      <c r="BS113" s="209"/>
      <c r="BT113" s="209"/>
      <c r="BU113" s="209"/>
      <c r="BV113" s="209"/>
      <c r="BW113" s="209"/>
      <c r="BX113" s="209"/>
      <c r="BY113" s="209"/>
      <c r="BZ113" s="209"/>
      <c r="CA113" s="209"/>
      <c r="CB113" s="209"/>
      <c r="CC113" s="209"/>
      <c r="CD113" s="209"/>
      <c r="CE113" s="209"/>
      <c r="CF113" s="209"/>
      <c r="CG113" s="209"/>
      <c r="CH113" s="209"/>
      <c r="CI113" s="209"/>
      <c r="CJ113" s="209"/>
      <c r="CK113" s="209"/>
      <c r="CL113" s="209"/>
      <c r="CM113" s="209"/>
      <c r="CN113" s="209"/>
      <c r="CO113" s="209"/>
      <c r="CP113" s="209"/>
      <c r="CQ113" s="209"/>
      <c r="CR113" s="209"/>
      <c r="CS113" s="209"/>
      <c r="CT113" s="209"/>
      <c r="CU113" s="209"/>
      <c r="CV113" s="209"/>
      <c r="CW113" s="209"/>
      <c r="CX113" s="209"/>
      <c r="CY113" s="209"/>
      <c r="CZ113" s="209"/>
      <c r="DA113" s="209"/>
      <c r="DB113" s="209"/>
      <c r="DC113" s="209"/>
      <c r="DD113" s="209"/>
      <c r="DE113" s="209"/>
      <c r="DF113" s="209"/>
      <c r="DG113" s="209"/>
      <c r="DH113" s="209"/>
      <c r="DI113" s="209"/>
      <c r="DJ113" s="209"/>
      <c r="DK113" s="209"/>
      <c r="DL113" s="209"/>
      <c r="DM113" s="209"/>
      <c r="DN113" s="209"/>
      <c r="DO113" s="209"/>
      <c r="DP113" s="209"/>
      <c r="DQ113" s="209"/>
      <c r="DR113" s="209"/>
      <c r="DS113" s="209"/>
      <c r="DT113" s="209"/>
      <c r="DU113" s="209"/>
      <c r="DV113" s="209"/>
      <c r="DW113" s="209"/>
      <c r="DX113" s="209"/>
      <c r="DY113" s="209"/>
      <c r="DZ113" s="209"/>
      <c r="EA113" s="209"/>
      <c r="EB113" s="209"/>
      <c r="EC113" s="209"/>
      <c r="ED113" s="209"/>
      <c r="EE113" s="209"/>
      <c r="EF113" s="209"/>
      <c r="EG113" s="209"/>
      <c r="EH113" s="209"/>
      <c r="EI113" s="209"/>
      <c r="EJ113" s="209"/>
      <c r="EK113" s="209"/>
      <c r="EL113" s="209"/>
      <c r="EM113" s="209"/>
      <c r="EN113" s="209"/>
      <c r="EO113" s="209"/>
      <c r="EP113" s="209"/>
      <c r="EQ113" s="209"/>
      <c r="ER113" s="209"/>
      <c r="ES113" s="209"/>
      <c r="ET113" s="209"/>
      <c r="EU113" s="209"/>
      <c r="EV113" s="209"/>
      <c r="EW113" s="209"/>
      <c r="EX113" s="209"/>
      <c r="EY113" s="209"/>
      <c r="EZ113" s="209"/>
      <c r="FA113" s="209"/>
      <c r="FB113" s="209"/>
      <c r="FC113" s="209"/>
      <c r="FD113" s="209"/>
      <c r="FE113" s="209"/>
      <c r="FF113" s="209"/>
      <c r="FG113" s="209"/>
      <c r="FH113" s="209"/>
      <c r="FI113" s="209"/>
      <c r="FJ113" s="209"/>
      <c r="FK113" s="209"/>
      <c r="FL113" s="209"/>
      <c r="FM113" s="209"/>
      <c r="FN113" s="209"/>
      <c r="FO113" s="209"/>
      <c r="FP113" s="209"/>
      <c r="FQ113" s="209"/>
      <c r="FR113" s="209"/>
      <c r="FS113" s="209"/>
      <c r="FT113" s="209"/>
      <c r="FU113" s="209"/>
      <c r="FV113" s="209"/>
      <c r="FW113" s="209"/>
      <c r="FX113" s="209"/>
      <c r="FY113" s="209"/>
      <c r="FZ113" s="209"/>
      <c r="GA113" s="209"/>
      <c r="GB113" s="209"/>
      <c r="GC113" s="209"/>
      <c r="GD113" s="209"/>
      <c r="GE113" s="209"/>
      <c r="GF113" s="209"/>
      <c r="GG113" s="209"/>
      <c r="GH113" s="209"/>
      <c r="GI113" s="209"/>
      <c r="GJ113" s="209"/>
      <c r="GK113" s="209"/>
      <c r="GL113" s="209"/>
      <c r="GM113" s="209"/>
      <c r="GN113" s="209"/>
      <c r="GO113" s="209"/>
      <c r="GP113" s="209"/>
      <c r="GQ113" s="209"/>
      <c r="GR113" s="209"/>
      <c r="GS113" s="209"/>
      <c r="GT113" s="209"/>
      <c r="GU113" s="209"/>
      <c r="GV113" s="209"/>
      <c r="GW113" s="209"/>
      <c r="GX113" s="209"/>
      <c r="GY113" s="209"/>
      <c r="GZ113" s="209"/>
      <c r="HA113" s="209"/>
      <c r="HB113" s="209"/>
      <c r="HC113" s="209"/>
      <c r="HD113" s="209"/>
      <c r="HE113" s="209"/>
      <c r="HF113" s="209"/>
      <c r="HG113" s="209"/>
      <c r="HH113" s="209"/>
      <c r="HI113" s="209"/>
      <c r="HJ113" s="209"/>
      <c r="HK113" s="209"/>
      <c r="HL113" s="209"/>
      <c r="HM113" s="209"/>
      <c r="HN113" s="209"/>
      <c r="HO113" s="209"/>
    </row>
    <row r="114" spans="1:223" s="211" customFormat="1" x14ac:dyDescent="0.25">
      <c r="A114" s="209"/>
      <c r="B114" s="202"/>
      <c r="C114" s="210"/>
      <c r="D114" s="202"/>
      <c r="E114" s="202"/>
      <c r="F114" s="202"/>
      <c r="G114" s="202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209"/>
      <c r="BO114" s="209"/>
      <c r="BP114" s="209"/>
      <c r="BQ114" s="209"/>
      <c r="BR114" s="209"/>
      <c r="BS114" s="209"/>
      <c r="BT114" s="209"/>
      <c r="BU114" s="209"/>
      <c r="BV114" s="209"/>
      <c r="BW114" s="209"/>
      <c r="BX114" s="209"/>
      <c r="BY114" s="209"/>
      <c r="BZ114" s="209"/>
      <c r="CA114" s="209"/>
      <c r="CB114" s="209"/>
      <c r="CC114" s="209"/>
      <c r="CD114" s="209"/>
      <c r="CE114" s="209"/>
      <c r="CF114" s="209"/>
      <c r="CG114" s="209"/>
      <c r="CH114" s="209"/>
      <c r="CI114" s="209"/>
      <c r="CJ114" s="209"/>
      <c r="CK114" s="209"/>
      <c r="CL114" s="209"/>
      <c r="CM114" s="209"/>
      <c r="CN114" s="209"/>
      <c r="CO114" s="209"/>
      <c r="CP114" s="209"/>
      <c r="CQ114" s="209"/>
      <c r="CR114" s="209"/>
      <c r="CS114" s="209"/>
      <c r="CT114" s="209"/>
      <c r="CU114" s="209"/>
      <c r="CV114" s="209"/>
      <c r="CW114" s="209"/>
      <c r="CX114" s="209"/>
      <c r="CY114" s="209"/>
      <c r="CZ114" s="209"/>
      <c r="DA114" s="209"/>
      <c r="DB114" s="209"/>
      <c r="DC114" s="209"/>
      <c r="DD114" s="209"/>
      <c r="DE114" s="209"/>
      <c r="DF114" s="209"/>
      <c r="DG114" s="209"/>
      <c r="DH114" s="209"/>
      <c r="DI114" s="209"/>
      <c r="DJ114" s="209"/>
      <c r="DK114" s="209"/>
      <c r="DL114" s="209"/>
      <c r="DM114" s="209"/>
      <c r="DN114" s="209"/>
      <c r="DO114" s="209"/>
      <c r="DP114" s="209"/>
      <c r="DQ114" s="209"/>
      <c r="DR114" s="209"/>
      <c r="DS114" s="209"/>
      <c r="DT114" s="209"/>
      <c r="DU114" s="209"/>
      <c r="DV114" s="209"/>
      <c r="DW114" s="209"/>
      <c r="DX114" s="209"/>
      <c r="DY114" s="209"/>
      <c r="DZ114" s="209"/>
      <c r="EA114" s="209"/>
      <c r="EB114" s="209"/>
      <c r="EC114" s="209"/>
      <c r="ED114" s="209"/>
      <c r="EE114" s="209"/>
      <c r="EF114" s="209"/>
      <c r="EG114" s="209"/>
      <c r="EH114" s="209"/>
      <c r="EI114" s="209"/>
      <c r="EJ114" s="209"/>
      <c r="EK114" s="209"/>
      <c r="EL114" s="209"/>
      <c r="EM114" s="209"/>
      <c r="EN114" s="209"/>
      <c r="EO114" s="209"/>
      <c r="EP114" s="209"/>
      <c r="EQ114" s="209"/>
      <c r="ER114" s="209"/>
      <c r="ES114" s="209"/>
      <c r="ET114" s="209"/>
      <c r="EU114" s="209"/>
      <c r="EV114" s="209"/>
      <c r="EW114" s="209"/>
      <c r="EX114" s="209"/>
      <c r="EY114" s="209"/>
      <c r="EZ114" s="209"/>
      <c r="FA114" s="209"/>
      <c r="FB114" s="209"/>
      <c r="FC114" s="209"/>
      <c r="FD114" s="209"/>
      <c r="FE114" s="209"/>
      <c r="FF114" s="209"/>
      <c r="FG114" s="209"/>
      <c r="FH114" s="209"/>
      <c r="FI114" s="209"/>
      <c r="FJ114" s="209"/>
      <c r="FK114" s="209"/>
      <c r="FL114" s="209"/>
      <c r="FM114" s="209"/>
      <c r="FN114" s="209"/>
      <c r="FO114" s="209"/>
      <c r="FP114" s="209"/>
      <c r="FQ114" s="209"/>
      <c r="FR114" s="209"/>
      <c r="FS114" s="209"/>
      <c r="FT114" s="209"/>
      <c r="FU114" s="209"/>
      <c r="FV114" s="209"/>
      <c r="FW114" s="209"/>
      <c r="FX114" s="209"/>
      <c r="FY114" s="209"/>
      <c r="FZ114" s="209"/>
      <c r="GA114" s="209"/>
      <c r="GB114" s="209"/>
      <c r="GC114" s="209"/>
      <c r="GD114" s="209"/>
      <c r="GE114" s="209"/>
      <c r="GF114" s="209"/>
      <c r="GG114" s="209"/>
      <c r="GH114" s="209"/>
      <c r="GI114" s="209"/>
      <c r="GJ114" s="209"/>
      <c r="GK114" s="209"/>
      <c r="GL114" s="209"/>
      <c r="GM114" s="209"/>
      <c r="GN114" s="209"/>
      <c r="GO114" s="209"/>
      <c r="GP114" s="209"/>
      <c r="GQ114" s="209"/>
      <c r="GR114" s="209"/>
      <c r="GS114" s="209"/>
      <c r="GT114" s="209"/>
      <c r="GU114" s="209"/>
      <c r="GV114" s="209"/>
      <c r="GW114" s="209"/>
      <c r="GX114" s="209"/>
      <c r="GY114" s="209"/>
      <c r="GZ114" s="209"/>
      <c r="HA114" s="209"/>
      <c r="HB114" s="209"/>
      <c r="HC114" s="209"/>
      <c r="HD114" s="209"/>
      <c r="HE114" s="209"/>
      <c r="HF114" s="209"/>
      <c r="HG114" s="209"/>
      <c r="HH114" s="209"/>
      <c r="HI114" s="209"/>
      <c r="HJ114" s="209"/>
      <c r="HK114" s="209"/>
      <c r="HL114" s="209"/>
      <c r="HM114" s="209"/>
      <c r="HN114" s="209"/>
      <c r="HO114" s="209"/>
    </row>
    <row r="115" spans="1:223" s="211" customFormat="1" x14ac:dyDescent="0.25">
      <c r="A115" s="209"/>
      <c r="B115" s="202"/>
      <c r="C115" s="210"/>
      <c r="D115" s="202"/>
      <c r="E115" s="202"/>
      <c r="F115" s="202"/>
      <c r="G115" s="202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  <c r="BI115" s="209"/>
      <c r="BJ115" s="209"/>
      <c r="BK115" s="209"/>
      <c r="BL115" s="209"/>
      <c r="BM115" s="209"/>
      <c r="BN115" s="209"/>
      <c r="BO115" s="209"/>
      <c r="BP115" s="209"/>
      <c r="BQ115" s="209"/>
      <c r="BR115" s="209"/>
      <c r="BS115" s="209"/>
      <c r="BT115" s="209"/>
      <c r="BU115" s="209"/>
      <c r="BV115" s="209"/>
      <c r="BW115" s="209"/>
      <c r="BX115" s="209"/>
      <c r="BY115" s="209"/>
      <c r="BZ115" s="209"/>
      <c r="CA115" s="209"/>
      <c r="CB115" s="209"/>
      <c r="CC115" s="209"/>
      <c r="CD115" s="209"/>
      <c r="CE115" s="209"/>
      <c r="CF115" s="209"/>
      <c r="CG115" s="209"/>
      <c r="CH115" s="209"/>
      <c r="CI115" s="209"/>
      <c r="CJ115" s="209"/>
      <c r="CK115" s="209"/>
      <c r="CL115" s="209"/>
      <c r="CM115" s="209"/>
      <c r="CN115" s="209"/>
      <c r="CO115" s="209"/>
      <c r="CP115" s="209"/>
      <c r="CQ115" s="209"/>
      <c r="CR115" s="209"/>
      <c r="CS115" s="209"/>
      <c r="CT115" s="209"/>
      <c r="CU115" s="209"/>
      <c r="CV115" s="209"/>
      <c r="CW115" s="209"/>
      <c r="CX115" s="209"/>
      <c r="CY115" s="209"/>
      <c r="CZ115" s="209"/>
      <c r="DA115" s="209"/>
      <c r="DB115" s="209"/>
      <c r="DC115" s="209"/>
      <c r="DD115" s="209"/>
      <c r="DE115" s="209"/>
      <c r="DF115" s="209"/>
      <c r="DG115" s="209"/>
      <c r="DH115" s="209"/>
      <c r="DI115" s="209"/>
      <c r="DJ115" s="209"/>
      <c r="DK115" s="209"/>
      <c r="DL115" s="209"/>
      <c r="DM115" s="209"/>
      <c r="DN115" s="209"/>
      <c r="DO115" s="209"/>
      <c r="DP115" s="209"/>
      <c r="DQ115" s="209"/>
      <c r="DR115" s="209"/>
      <c r="DS115" s="209"/>
      <c r="DT115" s="209"/>
      <c r="DU115" s="209"/>
      <c r="DV115" s="209"/>
      <c r="DW115" s="209"/>
      <c r="DX115" s="209"/>
      <c r="DY115" s="209"/>
      <c r="DZ115" s="209"/>
      <c r="EA115" s="209"/>
      <c r="EB115" s="209"/>
      <c r="EC115" s="209"/>
      <c r="ED115" s="209"/>
      <c r="EE115" s="209"/>
      <c r="EF115" s="209"/>
      <c r="EG115" s="209"/>
      <c r="EH115" s="209"/>
      <c r="EI115" s="209"/>
      <c r="EJ115" s="209"/>
      <c r="EK115" s="209"/>
      <c r="EL115" s="209"/>
      <c r="EM115" s="209"/>
      <c r="EN115" s="209"/>
      <c r="EO115" s="209"/>
      <c r="EP115" s="209"/>
      <c r="EQ115" s="209"/>
      <c r="ER115" s="209"/>
      <c r="ES115" s="209"/>
      <c r="ET115" s="209"/>
      <c r="EU115" s="209"/>
      <c r="EV115" s="209"/>
      <c r="EW115" s="209"/>
      <c r="EX115" s="209"/>
      <c r="EY115" s="209"/>
      <c r="EZ115" s="209"/>
      <c r="FA115" s="209"/>
      <c r="FB115" s="209"/>
      <c r="FC115" s="209"/>
      <c r="FD115" s="209"/>
      <c r="FE115" s="209"/>
      <c r="FF115" s="209"/>
      <c r="FG115" s="209"/>
      <c r="FH115" s="209"/>
      <c r="FI115" s="209"/>
      <c r="FJ115" s="209"/>
      <c r="FK115" s="209"/>
      <c r="FL115" s="209"/>
      <c r="FM115" s="209"/>
      <c r="FN115" s="209"/>
      <c r="FO115" s="209"/>
      <c r="FP115" s="209"/>
      <c r="FQ115" s="209"/>
      <c r="FR115" s="209"/>
      <c r="FS115" s="209"/>
      <c r="FT115" s="209"/>
      <c r="FU115" s="209"/>
      <c r="FV115" s="209"/>
      <c r="FW115" s="209"/>
      <c r="FX115" s="209"/>
      <c r="FY115" s="209"/>
      <c r="FZ115" s="209"/>
      <c r="GA115" s="209"/>
      <c r="GB115" s="209"/>
      <c r="GC115" s="209"/>
      <c r="GD115" s="209"/>
      <c r="GE115" s="209"/>
      <c r="GF115" s="209"/>
      <c r="GG115" s="209"/>
      <c r="GH115" s="209"/>
      <c r="GI115" s="209"/>
      <c r="GJ115" s="209"/>
      <c r="GK115" s="209"/>
      <c r="GL115" s="209"/>
      <c r="GM115" s="209"/>
      <c r="GN115" s="209"/>
      <c r="GO115" s="209"/>
      <c r="GP115" s="209"/>
      <c r="GQ115" s="209"/>
      <c r="GR115" s="209"/>
      <c r="GS115" s="209"/>
      <c r="GT115" s="209"/>
      <c r="GU115" s="209"/>
      <c r="GV115" s="209"/>
      <c r="GW115" s="209"/>
      <c r="GX115" s="209"/>
      <c r="GY115" s="209"/>
      <c r="GZ115" s="209"/>
      <c r="HA115" s="209"/>
      <c r="HB115" s="209"/>
      <c r="HC115" s="209"/>
      <c r="HD115" s="209"/>
      <c r="HE115" s="209"/>
      <c r="HF115" s="209"/>
      <c r="HG115" s="209"/>
      <c r="HH115" s="209"/>
      <c r="HI115" s="209"/>
      <c r="HJ115" s="209"/>
      <c r="HK115" s="209"/>
      <c r="HL115" s="209"/>
      <c r="HM115" s="209"/>
      <c r="HN115" s="209"/>
      <c r="HO115" s="209"/>
    </row>
    <row r="116" spans="1:223" s="211" customFormat="1" x14ac:dyDescent="0.25">
      <c r="A116" s="209"/>
      <c r="B116" s="202"/>
      <c r="C116" s="210"/>
      <c r="D116" s="202"/>
      <c r="E116" s="202"/>
      <c r="F116" s="202"/>
      <c r="G116" s="202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  <c r="BI116" s="209"/>
      <c r="BJ116" s="209"/>
      <c r="BK116" s="209"/>
      <c r="BL116" s="209"/>
      <c r="BM116" s="209"/>
      <c r="BN116" s="209"/>
      <c r="BO116" s="209"/>
      <c r="BP116" s="209"/>
      <c r="BQ116" s="209"/>
      <c r="BR116" s="209"/>
      <c r="BS116" s="209"/>
      <c r="BT116" s="209"/>
      <c r="BU116" s="209"/>
      <c r="BV116" s="209"/>
      <c r="BW116" s="209"/>
      <c r="BX116" s="209"/>
      <c r="BY116" s="209"/>
      <c r="BZ116" s="209"/>
      <c r="CA116" s="209"/>
      <c r="CB116" s="209"/>
      <c r="CC116" s="209"/>
      <c r="CD116" s="209"/>
      <c r="CE116" s="209"/>
      <c r="CF116" s="209"/>
      <c r="CG116" s="209"/>
      <c r="CH116" s="209"/>
      <c r="CI116" s="209"/>
      <c r="CJ116" s="209"/>
      <c r="CK116" s="209"/>
      <c r="CL116" s="209"/>
      <c r="CM116" s="209"/>
      <c r="CN116" s="209"/>
      <c r="CO116" s="209"/>
      <c r="CP116" s="209"/>
      <c r="CQ116" s="209"/>
      <c r="CR116" s="209"/>
      <c r="CS116" s="209"/>
      <c r="CT116" s="209"/>
      <c r="CU116" s="209"/>
      <c r="CV116" s="209"/>
      <c r="CW116" s="209"/>
      <c r="CX116" s="209"/>
      <c r="CY116" s="209"/>
      <c r="CZ116" s="209"/>
      <c r="DA116" s="209"/>
      <c r="DB116" s="209"/>
      <c r="DC116" s="209"/>
      <c r="DD116" s="209"/>
      <c r="DE116" s="209"/>
      <c r="DF116" s="209"/>
      <c r="DG116" s="209"/>
      <c r="DH116" s="209"/>
      <c r="DI116" s="209"/>
      <c r="DJ116" s="209"/>
      <c r="DK116" s="209"/>
      <c r="DL116" s="209"/>
      <c r="DM116" s="209"/>
      <c r="DN116" s="209"/>
      <c r="DO116" s="209"/>
      <c r="DP116" s="209"/>
      <c r="DQ116" s="209"/>
      <c r="DR116" s="209"/>
      <c r="DS116" s="209"/>
      <c r="DT116" s="209"/>
      <c r="DU116" s="209"/>
      <c r="DV116" s="209"/>
      <c r="DW116" s="209"/>
      <c r="DX116" s="209"/>
      <c r="DY116" s="209"/>
      <c r="DZ116" s="209"/>
      <c r="EA116" s="209"/>
      <c r="EB116" s="209"/>
      <c r="EC116" s="209"/>
      <c r="ED116" s="209"/>
      <c r="EE116" s="209"/>
      <c r="EF116" s="209"/>
      <c r="EG116" s="209"/>
      <c r="EH116" s="209"/>
      <c r="EI116" s="209"/>
      <c r="EJ116" s="209"/>
      <c r="EK116" s="209"/>
      <c r="EL116" s="209"/>
      <c r="EM116" s="209"/>
      <c r="EN116" s="209"/>
      <c r="EO116" s="209"/>
      <c r="EP116" s="209"/>
      <c r="EQ116" s="209"/>
      <c r="ER116" s="209"/>
      <c r="ES116" s="209"/>
      <c r="ET116" s="209"/>
      <c r="EU116" s="209"/>
      <c r="EV116" s="209"/>
      <c r="EW116" s="209"/>
      <c r="EX116" s="209"/>
      <c r="EY116" s="209"/>
      <c r="EZ116" s="209"/>
      <c r="FA116" s="209"/>
      <c r="FB116" s="209"/>
      <c r="FC116" s="209"/>
      <c r="FD116" s="209"/>
      <c r="FE116" s="209"/>
      <c r="FF116" s="209"/>
      <c r="FG116" s="209"/>
      <c r="FH116" s="209"/>
      <c r="FI116" s="209"/>
      <c r="FJ116" s="209"/>
      <c r="FK116" s="209"/>
      <c r="FL116" s="209"/>
      <c r="FM116" s="209"/>
      <c r="FN116" s="209"/>
      <c r="FO116" s="209"/>
      <c r="FP116" s="209"/>
      <c r="FQ116" s="209"/>
      <c r="FR116" s="209"/>
      <c r="FS116" s="209"/>
      <c r="FT116" s="209"/>
      <c r="FU116" s="209"/>
      <c r="FV116" s="209"/>
      <c r="FW116" s="209"/>
      <c r="FX116" s="209"/>
      <c r="FY116" s="209"/>
      <c r="FZ116" s="209"/>
      <c r="GA116" s="209"/>
      <c r="GB116" s="209"/>
      <c r="GC116" s="209"/>
      <c r="GD116" s="209"/>
      <c r="GE116" s="209"/>
      <c r="GF116" s="209"/>
      <c r="GG116" s="209"/>
      <c r="GH116" s="209"/>
      <c r="GI116" s="209"/>
      <c r="GJ116" s="209"/>
      <c r="GK116" s="209"/>
      <c r="GL116" s="209"/>
      <c r="GM116" s="209"/>
      <c r="GN116" s="209"/>
      <c r="GO116" s="209"/>
      <c r="GP116" s="209"/>
      <c r="GQ116" s="209"/>
      <c r="GR116" s="209"/>
      <c r="GS116" s="209"/>
      <c r="GT116" s="209"/>
      <c r="GU116" s="209"/>
      <c r="GV116" s="209"/>
      <c r="GW116" s="209"/>
      <c r="GX116" s="209"/>
      <c r="GY116" s="209"/>
      <c r="GZ116" s="209"/>
      <c r="HA116" s="209"/>
      <c r="HB116" s="209"/>
      <c r="HC116" s="209"/>
      <c r="HD116" s="209"/>
      <c r="HE116" s="209"/>
      <c r="HF116" s="209"/>
      <c r="HG116" s="209"/>
      <c r="HH116" s="209"/>
      <c r="HI116" s="209"/>
      <c r="HJ116" s="209"/>
      <c r="HK116" s="209"/>
      <c r="HL116" s="209"/>
      <c r="HM116" s="209"/>
      <c r="HN116" s="209"/>
      <c r="HO116" s="209"/>
    </row>
    <row r="117" spans="1:223" s="211" customFormat="1" x14ac:dyDescent="0.25">
      <c r="A117" s="209"/>
      <c r="B117" s="202"/>
      <c r="C117" s="210"/>
      <c r="D117" s="202"/>
      <c r="E117" s="202"/>
      <c r="F117" s="202"/>
      <c r="G117" s="202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209"/>
      <c r="BO117" s="209"/>
      <c r="BP117" s="209"/>
      <c r="BQ117" s="209"/>
      <c r="BR117" s="209"/>
      <c r="BS117" s="209"/>
      <c r="BT117" s="209"/>
      <c r="BU117" s="209"/>
      <c r="BV117" s="209"/>
      <c r="BW117" s="209"/>
      <c r="BX117" s="209"/>
      <c r="BY117" s="209"/>
      <c r="BZ117" s="209"/>
      <c r="CA117" s="209"/>
      <c r="CB117" s="209"/>
      <c r="CC117" s="209"/>
      <c r="CD117" s="209"/>
      <c r="CE117" s="209"/>
      <c r="CF117" s="209"/>
      <c r="CG117" s="209"/>
      <c r="CH117" s="209"/>
      <c r="CI117" s="209"/>
      <c r="CJ117" s="209"/>
      <c r="CK117" s="209"/>
      <c r="CL117" s="209"/>
      <c r="CM117" s="209"/>
      <c r="CN117" s="209"/>
      <c r="CO117" s="209"/>
      <c r="CP117" s="209"/>
      <c r="CQ117" s="209"/>
      <c r="CR117" s="209"/>
      <c r="CS117" s="209"/>
      <c r="CT117" s="209"/>
      <c r="CU117" s="209"/>
      <c r="CV117" s="209"/>
      <c r="CW117" s="209"/>
      <c r="CX117" s="209"/>
      <c r="CY117" s="209"/>
      <c r="CZ117" s="209"/>
      <c r="DA117" s="209"/>
      <c r="DB117" s="209"/>
      <c r="DC117" s="209"/>
      <c r="DD117" s="209"/>
      <c r="DE117" s="209"/>
      <c r="DF117" s="209"/>
      <c r="DG117" s="209"/>
      <c r="DH117" s="209"/>
      <c r="DI117" s="209"/>
      <c r="DJ117" s="209"/>
      <c r="DK117" s="209"/>
      <c r="DL117" s="209"/>
      <c r="DM117" s="209"/>
      <c r="DN117" s="209"/>
      <c r="DO117" s="209"/>
      <c r="DP117" s="209"/>
      <c r="DQ117" s="209"/>
      <c r="DR117" s="209"/>
      <c r="DS117" s="209"/>
      <c r="DT117" s="209"/>
      <c r="DU117" s="209"/>
      <c r="DV117" s="209"/>
      <c r="DW117" s="209"/>
      <c r="DX117" s="209"/>
      <c r="DY117" s="209"/>
      <c r="DZ117" s="209"/>
      <c r="EA117" s="209"/>
      <c r="EB117" s="209"/>
      <c r="EC117" s="209"/>
      <c r="ED117" s="209"/>
      <c r="EE117" s="209"/>
      <c r="EF117" s="209"/>
      <c r="EG117" s="209"/>
      <c r="EH117" s="209"/>
      <c r="EI117" s="209"/>
      <c r="EJ117" s="209"/>
      <c r="EK117" s="209"/>
      <c r="EL117" s="209"/>
      <c r="EM117" s="209"/>
      <c r="EN117" s="209"/>
      <c r="EO117" s="209"/>
      <c r="EP117" s="209"/>
      <c r="EQ117" s="209"/>
      <c r="ER117" s="209"/>
      <c r="ES117" s="209"/>
      <c r="ET117" s="209"/>
      <c r="EU117" s="209"/>
      <c r="EV117" s="209"/>
      <c r="EW117" s="209"/>
      <c r="EX117" s="209"/>
      <c r="EY117" s="209"/>
      <c r="EZ117" s="209"/>
      <c r="FA117" s="209"/>
      <c r="FB117" s="209"/>
      <c r="FC117" s="209"/>
      <c r="FD117" s="209"/>
      <c r="FE117" s="209"/>
      <c r="FF117" s="209"/>
      <c r="FG117" s="209"/>
      <c r="FH117" s="209"/>
      <c r="FI117" s="209"/>
      <c r="FJ117" s="209"/>
      <c r="FK117" s="209"/>
      <c r="FL117" s="209"/>
      <c r="FM117" s="209"/>
      <c r="FN117" s="209"/>
      <c r="FO117" s="209"/>
      <c r="FP117" s="209"/>
      <c r="FQ117" s="209"/>
      <c r="FR117" s="209"/>
      <c r="FS117" s="209"/>
      <c r="FT117" s="209"/>
      <c r="FU117" s="209"/>
      <c r="FV117" s="209"/>
      <c r="FW117" s="209"/>
      <c r="FX117" s="209"/>
      <c r="FY117" s="209"/>
      <c r="FZ117" s="209"/>
      <c r="GA117" s="209"/>
      <c r="GB117" s="209"/>
      <c r="GC117" s="209"/>
      <c r="GD117" s="209"/>
      <c r="GE117" s="209"/>
      <c r="GF117" s="209"/>
      <c r="GG117" s="209"/>
      <c r="GH117" s="209"/>
      <c r="GI117" s="209"/>
      <c r="GJ117" s="209"/>
      <c r="GK117" s="209"/>
      <c r="GL117" s="209"/>
      <c r="GM117" s="209"/>
      <c r="GN117" s="209"/>
      <c r="GO117" s="209"/>
      <c r="GP117" s="209"/>
      <c r="GQ117" s="209"/>
      <c r="GR117" s="209"/>
      <c r="GS117" s="209"/>
      <c r="GT117" s="209"/>
      <c r="GU117" s="209"/>
      <c r="GV117" s="209"/>
      <c r="GW117" s="209"/>
      <c r="GX117" s="209"/>
      <c r="GY117" s="209"/>
      <c r="GZ117" s="209"/>
      <c r="HA117" s="209"/>
      <c r="HB117" s="209"/>
      <c r="HC117" s="209"/>
      <c r="HD117" s="209"/>
      <c r="HE117" s="209"/>
      <c r="HF117" s="209"/>
      <c r="HG117" s="209"/>
      <c r="HH117" s="209"/>
      <c r="HI117" s="209"/>
      <c r="HJ117" s="209"/>
      <c r="HK117" s="209"/>
      <c r="HL117" s="209"/>
      <c r="HM117" s="209"/>
      <c r="HN117" s="209"/>
      <c r="HO117" s="209"/>
    </row>
    <row r="118" spans="1:223" s="211" customFormat="1" x14ac:dyDescent="0.25">
      <c r="A118" s="209"/>
      <c r="B118" s="202"/>
      <c r="C118" s="210"/>
      <c r="D118" s="202"/>
      <c r="E118" s="202"/>
      <c r="F118" s="202"/>
      <c r="G118" s="202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  <c r="BP118" s="209"/>
      <c r="BQ118" s="209"/>
      <c r="BR118" s="209"/>
      <c r="BS118" s="209"/>
      <c r="BT118" s="209"/>
      <c r="BU118" s="209"/>
      <c r="BV118" s="209"/>
      <c r="BW118" s="209"/>
      <c r="BX118" s="209"/>
      <c r="BY118" s="209"/>
      <c r="BZ118" s="209"/>
      <c r="CA118" s="209"/>
      <c r="CB118" s="209"/>
      <c r="CC118" s="209"/>
      <c r="CD118" s="209"/>
      <c r="CE118" s="209"/>
      <c r="CF118" s="209"/>
      <c r="CG118" s="209"/>
      <c r="CH118" s="209"/>
      <c r="CI118" s="209"/>
      <c r="CJ118" s="209"/>
      <c r="CK118" s="209"/>
      <c r="CL118" s="209"/>
      <c r="CM118" s="209"/>
      <c r="CN118" s="209"/>
      <c r="CO118" s="209"/>
      <c r="CP118" s="209"/>
      <c r="CQ118" s="209"/>
      <c r="CR118" s="209"/>
      <c r="CS118" s="209"/>
      <c r="CT118" s="209"/>
      <c r="CU118" s="209"/>
      <c r="CV118" s="209"/>
      <c r="CW118" s="209"/>
      <c r="CX118" s="209"/>
      <c r="CY118" s="209"/>
      <c r="CZ118" s="209"/>
      <c r="DA118" s="209"/>
      <c r="DB118" s="209"/>
      <c r="DC118" s="209"/>
      <c r="DD118" s="209"/>
      <c r="DE118" s="209"/>
      <c r="DF118" s="209"/>
      <c r="DG118" s="209"/>
      <c r="DH118" s="209"/>
      <c r="DI118" s="209"/>
      <c r="DJ118" s="209"/>
      <c r="DK118" s="209"/>
      <c r="DL118" s="209"/>
      <c r="DM118" s="209"/>
      <c r="DN118" s="209"/>
      <c r="DO118" s="209"/>
      <c r="DP118" s="209"/>
      <c r="DQ118" s="209"/>
      <c r="DR118" s="209"/>
      <c r="DS118" s="209"/>
      <c r="DT118" s="209"/>
      <c r="DU118" s="209"/>
      <c r="DV118" s="209"/>
      <c r="DW118" s="209"/>
      <c r="DX118" s="209"/>
      <c r="DY118" s="209"/>
      <c r="DZ118" s="209"/>
      <c r="EA118" s="209"/>
      <c r="EB118" s="209"/>
      <c r="EC118" s="209"/>
      <c r="ED118" s="209"/>
      <c r="EE118" s="209"/>
      <c r="EF118" s="209"/>
      <c r="EG118" s="209"/>
      <c r="EH118" s="209"/>
      <c r="EI118" s="209"/>
      <c r="EJ118" s="209"/>
      <c r="EK118" s="209"/>
      <c r="EL118" s="209"/>
      <c r="EM118" s="209"/>
      <c r="EN118" s="209"/>
      <c r="EO118" s="209"/>
      <c r="EP118" s="209"/>
      <c r="EQ118" s="209"/>
      <c r="ER118" s="209"/>
      <c r="ES118" s="209"/>
      <c r="ET118" s="209"/>
      <c r="EU118" s="209"/>
      <c r="EV118" s="209"/>
      <c r="EW118" s="209"/>
      <c r="EX118" s="209"/>
      <c r="EY118" s="209"/>
      <c r="EZ118" s="209"/>
      <c r="FA118" s="209"/>
      <c r="FB118" s="209"/>
      <c r="FC118" s="209"/>
      <c r="FD118" s="209"/>
      <c r="FE118" s="209"/>
      <c r="FF118" s="209"/>
      <c r="FG118" s="209"/>
      <c r="FH118" s="209"/>
      <c r="FI118" s="209"/>
      <c r="FJ118" s="209"/>
      <c r="FK118" s="209"/>
      <c r="FL118" s="209"/>
      <c r="FM118" s="209"/>
      <c r="FN118" s="209"/>
      <c r="FO118" s="209"/>
      <c r="FP118" s="209"/>
      <c r="FQ118" s="209"/>
      <c r="FR118" s="209"/>
      <c r="FS118" s="209"/>
      <c r="FT118" s="209"/>
      <c r="FU118" s="209"/>
      <c r="FV118" s="209"/>
      <c r="FW118" s="209"/>
      <c r="FX118" s="209"/>
      <c r="FY118" s="209"/>
      <c r="FZ118" s="209"/>
      <c r="GA118" s="209"/>
      <c r="GB118" s="209"/>
      <c r="GC118" s="209"/>
      <c r="GD118" s="209"/>
      <c r="GE118" s="209"/>
      <c r="GF118" s="209"/>
      <c r="GG118" s="209"/>
      <c r="GH118" s="209"/>
      <c r="GI118" s="209"/>
      <c r="GJ118" s="209"/>
      <c r="GK118" s="209"/>
      <c r="GL118" s="209"/>
      <c r="GM118" s="209"/>
      <c r="GN118" s="209"/>
      <c r="GO118" s="209"/>
      <c r="GP118" s="209"/>
      <c r="GQ118" s="209"/>
      <c r="GR118" s="209"/>
      <c r="GS118" s="209"/>
      <c r="GT118" s="209"/>
      <c r="GU118" s="209"/>
      <c r="GV118" s="209"/>
      <c r="GW118" s="209"/>
      <c r="GX118" s="209"/>
      <c r="GY118" s="209"/>
      <c r="GZ118" s="209"/>
      <c r="HA118" s="209"/>
      <c r="HB118" s="209"/>
      <c r="HC118" s="209"/>
      <c r="HD118" s="209"/>
      <c r="HE118" s="209"/>
      <c r="HF118" s="209"/>
      <c r="HG118" s="209"/>
      <c r="HH118" s="209"/>
      <c r="HI118" s="209"/>
      <c r="HJ118" s="209"/>
      <c r="HK118" s="209"/>
      <c r="HL118" s="209"/>
      <c r="HM118" s="209"/>
      <c r="HN118" s="209"/>
      <c r="HO118" s="209"/>
    </row>
    <row r="119" spans="1:223" s="211" customFormat="1" x14ac:dyDescent="0.25">
      <c r="A119" s="209"/>
      <c r="B119" s="202"/>
      <c r="C119" s="210"/>
      <c r="D119" s="202"/>
      <c r="E119" s="202"/>
      <c r="F119" s="202"/>
      <c r="G119" s="202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209"/>
      <c r="BO119" s="209"/>
      <c r="BP119" s="209"/>
      <c r="BQ119" s="209"/>
      <c r="BR119" s="209"/>
      <c r="BS119" s="209"/>
      <c r="BT119" s="209"/>
      <c r="BU119" s="209"/>
      <c r="BV119" s="209"/>
      <c r="BW119" s="209"/>
      <c r="BX119" s="209"/>
      <c r="BY119" s="209"/>
      <c r="BZ119" s="209"/>
      <c r="CA119" s="209"/>
      <c r="CB119" s="209"/>
      <c r="CC119" s="209"/>
      <c r="CD119" s="209"/>
      <c r="CE119" s="209"/>
      <c r="CF119" s="209"/>
      <c r="CG119" s="209"/>
      <c r="CH119" s="209"/>
      <c r="CI119" s="209"/>
      <c r="CJ119" s="209"/>
      <c r="CK119" s="209"/>
      <c r="CL119" s="209"/>
      <c r="CM119" s="209"/>
      <c r="CN119" s="209"/>
      <c r="CO119" s="209"/>
      <c r="CP119" s="209"/>
      <c r="CQ119" s="209"/>
      <c r="CR119" s="209"/>
      <c r="CS119" s="209"/>
      <c r="CT119" s="209"/>
      <c r="CU119" s="209"/>
      <c r="CV119" s="209"/>
      <c r="CW119" s="209"/>
      <c r="CX119" s="209"/>
      <c r="CY119" s="209"/>
      <c r="CZ119" s="209"/>
      <c r="DA119" s="209"/>
      <c r="DB119" s="209"/>
      <c r="DC119" s="209"/>
      <c r="DD119" s="209"/>
      <c r="DE119" s="209"/>
      <c r="DF119" s="209"/>
      <c r="DG119" s="209"/>
      <c r="DH119" s="209"/>
      <c r="DI119" s="209"/>
      <c r="DJ119" s="209"/>
      <c r="DK119" s="209"/>
      <c r="DL119" s="209"/>
      <c r="DM119" s="209"/>
      <c r="DN119" s="209"/>
      <c r="DO119" s="209"/>
      <c r="DP119" s="209"/>
      <c r="DQ119" s="209"/>
      <c r="DR119" s="209"/>
      <c r="DS119" s="209"/>
      <c r="DT119" s="209"/>
      <c r="DU119" s="209"/>
      <c r="DV119" s="209"/>
      <c r="DW119" s="209"/>
      <c r="DX119" s="209"/>
      <c r="DY119" s="209"/>
      <c r="DZ119" s="209"/>
      <c r="EA119" s="209"/>
      <c r="EB119" s="209"/>
      <c r="EC119" s="209"/>
      <c r="ED119" s="209"/>
      <c r="EE119" s="209"/>
      <c r="EF119" s="209"/>
      <c r="EG119" s="209"/>
      <c r="EH119" s="209"/>
      <c r="EI119" s="209"/>
      <c r="EJ119" s="209"/>
      <c r="EK119" s="209"/>
      <c r="EL119" s="209"/>
      <c r="EM119" s="209"/>
      <c r="EN119" s="209"/>
      <c r="EO119" s="209"/>
      <c r="EP119" s="209"/>
      <c r="EQ119" s="209"/>
      <c r="ER119" s="209"/>
      <c r="ES119" s="209"/>
      <c r="ET119" s="209"/>
      <c r="EU119" s="209"/>
      <c r="EV119" s="209"/>
      <c r="EW119" s="209"/>
      <c r="EX119" s="209"/>
      <c r="EY119" s="209"/>
      <c r="EZ119" s="209"/>
      <c r="FA119" s="209"/>
      <c r="FB119" s="209"/>
      <c r="FC119" s="209"/>
      <c r="FD119" s="209"/>
      <c r="FE119" s="209"/>
      <c r="FF119" s="209"/>
      <c r="FG119" s="209"/>
      <c r="FH119" s="209"/>
      <c r="FI119" s="209"/>
      <c r="FJ119" s="209"/>
      <c r="FK119" s="209"/>
      <c r="FL119" s="209"/>
      <c r="FM119" s="209"/>
      <c r="FN119" s="209"/>
      <c r="FO119" s="209"/>
      <c r="FP119" s="209"/>
      <c r="FQ119" s="209"/>
      <c r="FR119" s="209"/>
      <c r="FS119" s="209"/>
      <c r="FT119" s="209"/>
      <c r="FU119" s="209"/>
      <c r="FV119" s="209"/>
      <c r="FW119" s="209"/>
      <c r="FX119" s="209"/>
      <c r="FY119" s="209"/>
      <c r="FZ119" s="209"/>
      <c r="GA119" s="209"/>
      <c r="GB119" s="209"/>
      <c r="GC119" s="209"/>
      <c r="GD119" s="209"/>
      <c r="GE119" s="209"/>
      <c r="GF119" s="209"/>
      <c r="GG119" s="209"/>
      <c r="GH119" s="209"/>
      <c r="GI119" s="209"/>
      <c r="GJ119" s="209"/>
      <c r="GK119" s="209"/>
      <c r="GL119" s="209"/>
      <c r="GM119" s="209"/>
      <c r="GN119" s="209"/>
      <c r="GO119" s="209"/>
      <c r="GP119" s="209"/>
      <c r="GQ119" s="209"/>
      <c r="GR119" s="209"/>
      <c r="GS119" s="209"/>
      <c r="GT119" s="209"/>
      <c r="GU119" s="209"/>
      <c r="GV119" s="209"/>
      <c r="GW119" s="209"/>
      <c r="GX119" s="209"/>
      <c r="GY119" s="209"/>
      <c r="GZ119" s="209"/>
      <c r="HA119" s="209"/>
      <c r="HB119" s="209"/>
      <c r="HC119" s="209"/>
      <c r="HD119" s="209"/>
      <c r="HE119" s="209"/>
      <c r="HF119" s="209"/>
      <c r="HG119" s="209"/>
      <c r="HH119" s="209"/>
      <c r="HI119" s="209"/>
      <c r="HJ119" s="209"/>
      <c r="HK119" s="209"/>
      <c r="HL119" s="209"/>
      <c r="HM119" s="209"/>
      <c r="HN119" s="209"/>
      <c r="HO119" s="209"/>
    </row>
    <row r="120" spans="1:223" s="211" customFormat="1" x14ac:dyDescent="0.25">
      <c r="A120" s="209"/>
      <c r="B120" s="202"/>
      <c r="C120" s="210"/>
      <c r="D120" s="202"/>
      <c r="E120" s="202"/>
      <c r="F120" s="202"/>
      <c r="G120" s="202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  <c r="BI120" s="209"/>
      <c r="BJ120" s="209"/>
      <c r="BK120" s="209"/>
      <c r="BL120" s="209"/>
      <c r="BM120" s="209"/>
      <c r="BN120" s="209"/>
      <c r="BO120" s="209"/>
      <c r="BP120" s="209"/>
      <c r="BQ120" s="209"/>
      <c r="BR120" s="209"/>
      <c r="BS120" s="209"/>
      <c r="BT120" s="209"/>
      <c r="BU120" s="209"/>
      <c r="BV120" s="209"/>
      <c r="BW120" s="209"/>
      <c r="BX120" s="209"/>
      <c r="BY120" s="209"/>
      <c r="BZ120" s="209"/>
      <c r="CA120" s="209"/>
      <c r="CB120" s="209"/>
      <c r="CC120" s="209"/>
      <c r="CD120" s="209"/>
      <c r="CE120" s="209"/>
      <c r="CF120" s="209"/>
      <c r="CG120" s="209"/>
      <c r="CH120" s="209"/>
      <c r="CI120" s="209"/>
      <c r="CJ120" s="209"/>
      <c r="CK120" s="209"/>
      <c r="CL120" s="209"/>
      <c r="CM120" s="209"/>
      <c r="CN120" s="209"/>
      <c r="CO120" s="209"/>
      <c r="CP120" s="209"/>
      <c r="CQ120" s="209"/>
      <c r="CR120" s="209"/>
      <c r="CS120" s="209"/>
      <c r="CT120" s="209"/>
      <c r="CU120" s="209"/>
      <c r="CV120" s="209"/>
      <c r="CW120" s="209"/>
      <c r="CX120" s="209"/>
      <c r="CY120" s="209"/>
      <c r="CZ120" s="209"/>
      <c r="DA120" s="209"/>
      <c r="DB120" s="209"/>
      <c r="DC120" s="209"/>
      <c r="DD120" s="209"/>
      <c r="DE120" s="209"/>
      <c r="DF120" s="209"/>
      <c r="DG120" s="209"/>
      <c r="DH120" s="209"/>
      <c r="DI120" s="209"/>
      <c r="DJ120" s="209"/>
      <c r="DK120" s="209"/>
      <c r="DL120" s="209"/>
      <c r="DM120" s="209"/>
      <c r="DN120" s="209"/>
      <c r="DO120" s="209"/>
      <c r="DP120" s="209"/>
      <c r="DQ120" s="209"/>
      <c r="DR120" s="209"/>
      <c r="DS120" s="209"/>
      <c r="DT120" s="209"/>
      <c r="DU120" s="209"/>
      <c r="DV120" s="209"/>
      <c r="DW120" s="209"/>
      <c r="DX120" s="209"/>
      <c r="DY120" s="209"/>
      <c r="DZ120" s="209"/>
      <c r="EA120" s="209"/>
      <c r="EB120" s="209"/>
      <c r="EC120" s="209"/>
      <c r="ED120" s="209"/>
      <c r="EE120" s="209"/>
      <c r="EF120" s="209"/>
      <c r="EG120" s="209"/>
      <c r="EH120" s="209"/>
      <c r="EI120" s="209"/>
      <c r="EJ120" s="209"/>
      <c r="EK120" s="209"/>
      <c r="EL120" s="209"/>
      <c r="EM120" s="209"/>
      <c r="EN120" s="209"/>
      <c r="EO120" s="209"/>
      <c r="EP120" s="209"/>
      <c r="EQ120" s="209"/>
      <c r="ER120" s="209"/>
      <c r="ES120" s="209"/>
      <c r="ET120" s="209"/>
      <c r="EU120" s="209"/>
      <c r="EV120" s="209"/>
      <c r="EW120" s="209"/>
      <c r="EX120" s="209"/>
      <c r="EY120" s="209"/>
      <c r="EZ120" s="209"/>
      <c r="FA120" s="209"/>
      <c r="FB120" s="209"/>
      <c r="FC120" s="209"/>
      <c r="FD120" s="209"/>
      <c r="FE120" s="209"/>
      <c r="FF120" s="209"/>
      <c r="FG120" s="209"/>
      <c r="FH120" s="209"/>
      <c r="FI120" s="209"/>
      <c r="FJ120" s="209"/>
      <c r="FK120" s="209"/>
      <c r="FL120" s="209"/>
      <c r="FM120" s="209"/>
      <c r="FN120" s="209"/>
      <c r="FO120" s="209"/>
      <c r="FP120" s="209"/>
      <c r="FQ120" s="209"/>
      <c r="FR120" s="209"/>
      <c r="FS120" s="209"/>
      <c r="FT120" s="209"/>
      <c r="FU120" s="209"/>
      <c r="FV120" s="209"/>
      <c r="FW120" s="209"/>
      <c r="FX120" s="209"/>
      <c r="FY120" s="209"/>
      <c r="FZ120" s="209"/>
      <c r="GA120" s="209"/>
      <c r="GB120" s="209"/>
      <c r="GC120" s="209"/>
      <c r="GD120" s="209"/>
      <c r="GE120" s="209"/>
      <c r="GF120" s="209"/>
      <c r="GG120" s="209"/>
      <c r="GH120" s="209"/>
      <c r="GI120" s="209"/>
      <c r="GJ120" s="209"/>
      <c r="GK120" s="209"/>
      <c r="GL120" s="209"/>
      <c r="GM120" s="209"/>
      <c r="GN120" s="209"/>
      <c r="GO120" s="209"/>
      <c r="GP120" s="209"/>
      <c r="GQ120" s="209"/>
      <c r="GR120" s="209"/>
      <c r="GS120" s="209"/>
      <c r="GT120" s="209"/>
      <c r="GU120" s="209"/>
      <c r="GV120" s="209"/>
      <c r="GW120" s="209"/>
      <c r="GX120" s="209"/>
      <c r="GY120" s="209"/>
      <c r="GZ120" s="209"/>
      <c r="HA120" s="209"/>
      <c r="HB120" s="209"/>
      <c r="HC120" s="209"/>
      <c r="HD120" s="209"/>
      <c r="HE120" s="209"/>
      <c r="HF120" s="209"/>
      <c r="HG120" s="209"/>
      <c r="HH120" s="209"/>
      <c r="HI120" s="209"/>
      <c r="HJ120" s="209"/>
      <c r="HK120" s="209"/>
      <c r="HL120" s="209"/>
      <c r="HM120" s="209"/>
      <c r="HN120" s="209"/>
      <c r="HO120" s="209"/>
    </row>
    <row r="121" spans="1:223" s="211" customFormat="1" x14ac:dyDescent="0.25">
      <c r="A121" s="209"/>
      <c r="B121" s="202"/>
      <c r="C121" s="210"/>
      <c r="D121" s="202"/>
      <c r="E121" s="202"/>
      <c r="F121" s="202"/>
      <c r="G121" s="202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  <c r="BI121" s="209"/>
      <c r="BJ121" s="209"/>
      <c r="BK121" s="209"/>
      <c r="BL121" s="209"/>
      <c r="BM121" s="209"/>
      <c r="BN121" s="209"/>
      <c r="BO121" s="209"/>
      <c r="BP121" s="209"/>
      <c r="BQ121" s="209"/>
      <c r="BR121" s="209"/>
      <c r="BS121" s="209"/>
      <c r="BT121" s="209"/>
      <c r="BU121" s="209"/>
      <c r="BV121" s="209"/>
      <c r="BW121" s="209"/>
      <c r="BX121" s="209"/>
      <c r="BY121" s="209"/>
      <c r="BZ121" s="209"/>
      <c r="CA121" s="209"/>
      <c r="CB121" s="209"/>
      <c r="CC121" s="209"/>
      <c r="CD121" s="209"/>
      <c r="CE121" s="209"/>
      <c r="CF121" s="209"/>
      <c r="CG121" s="209"/>
      <c r="CH121" s="209"/>
      <c r="CI121" s="209"/>
      <c r="CJ121" s="209"/>
      <c r="CK121" s="209"/>
      <c r="CL121" s="209"/>
      <c r="CM121" s="209"/>
      <c r="CN121" s="209"/>
      <c r="CO121" s="209"/>
      <c r="CP121" s="209"/>
      <c r="CQ121" s="209"/>
      <c r="CR121" s="209"/>
      <c r="CS121" s="209"/>
      <c r="CT121" s="209"/>
      <c r="CU121" s="209"/>
      <c r="CV121" s="209"/>
      <c r="CW121" s="209"/>
      <c r="CX121" s="209"/>
      <c r="CY121" s="209"/>
      <c r="CZ121" s="209"/>
      <c r="DA121" s="209"/>
      <c r="DB121" s="209"/>
      <c r="DC121" s="209"/>
      <c r="DD121" s="209"/>
      <c r="DE121" s="209"/>
      <c r="DF121" s="209"/>
      <c r="DG121" s="209"/>
      <c r="DH121" s="209"/>
      <c r="DI121" s="209"/>
      <c r="DJ121" s="209"/>
      <c r="DK121" s="209"/>
      <c r="DL121" s="209"/>
      <c r="DM121" s="209"/>
      <c r="DN121" s="209"/>
      <c r="DO121" s="209"/>
      <c r="DP121" s="209"/>
      <c r="DQ121" s="209"/>
      <c r="DR121" s="209"/>
      <c r="DS121" s="209"/>
      <c r="DT121" s="209"/>
      <c r="DU121" s="209"/>
      <c r="DV121" s="209"/>
      <c r="DW121" s="209"/>
      <c r="DX121" s="209"/>
      <c r="DY121" s="209"/>
      <c r="DZ121" s="209"/>
      <c r="EA121" s="209"/>
      <c r="EB121" s="209"/>
      <c r="EC121" s="209"/>
      <c r="ED121" s="209"/>
      <c r="EE121" s="209"/>
      <c r="EF121" s="209"/>
      <c r="EG121" s="209"/>
      <c r="EH121" s="209"/>
      <c r="EI121" s="209"/>
      <c r="EJ121" s="209"/>
      <c r="EK121" s="209"/>
      <c r="EL121" s="209"/>
      <c r="EM121" s="209"/>
      <c r="EN121" s="209"/>
      <c r="EO121" s="209"/>
      <c r="EP121" s="209"/>
      <c r="EQ121" s="209"/>
      <c r="ER121" s="209"/>
      <c r="ES121" s="209"/>
      <c r="ET121" s="209"/>
      <c r="EU121" s="209"/>
      <c r="EV121" s="209"/>
      <c r="EW121" s="209"/>
      <c r="EX121" s="209"/>
      <c r="EY121" s="209"/>
      <c r="EZ121" s="209"/>
      <c r="FA121" s="209"/>
      <c r="FB121" s="209"/>
      <c r="FC121" s="209"/>
      <c r="FD121" s="209"/>
      <c r="FE121" s="209"/>
      <c r="FF121" s="209"/>
      <c r="FG121" s="209"/>
      <c r="FH121" s="209"/>
      <c r="FI121" s="209"/>
      <c r="FJ121" s="209"/>
      <c r="FK121" s="209"/>
      <c r="FL121" s="209"/>
      <c r="FM121" s="209"/>
      <c r="FN121" s="209"/>
      <c r="FO121" s="209"/>
      <c r="FP121" s="209"/>
      <c r="FQ121" s="209"/>
      <c r="FR121" s="209"/>
      <c r="FS121" s="209"/>
      <c r="FT121" s="209"/>
      <c r="FU121" s="209"/>
      <c r="FV121" s="209"/>
      <c r="FW121" s="209"/>
      <c r="FX121" s="209"/>
      <c r="FY121" s="209"/>
      <c r="FZ121" s="209"/>
      <c r="GA121" s="209"/>
      <c r="GB121" s="209"/>
      <c r="GC121" s="209"/>
      <c r="GD121" s="209"/>
      <c r="GE121" s="209"/>
      <c r="GF121" s="209"/>
      <c r="GG121" s="209"/>
      <c r="GH121" s="209"/>
      <c r="GI121" s="209"/>
      <c r="GJ121" s="209"/>
      <c r="GK121" s="209"/>
      <c r="GL121" s="209"/>
      <c r="GM121" s="209"/>
      <c r="GN121" s="209"/>
      <c r="GO121" s="209"/>
      <c r="GP121" s="209"/>
      <c r="GQ121" s="209"/>
      <c r="GR121" s="209"/>
      <c r="GS121" s="209"/>
      <c r="GT121" s="209"/>
      <c r="GU121" s="209"/>
      <c r="GV121" s="209"/>
      <c r="GW121" s="209"/>
      <c r="GX121" s="209"/>
      <c r="GY121" s="209"/>
      <c r="GZ121" s="209"/>
      <c r="HA121" s="209"/>
      <c r="HB121" s="209"/>
      <c r="HC121" s="209"/>
      <c r="HD121" s="209"/>
      <c r="HE121" s="209"/>
      <c r="HF121" s="209"/>
      <c r="HG121" s="209"/>
      <c r="HH121" s="209"/>
      <c r="HI121" s="209"/>
      <c r="HJ121" s="209"/>
      <c r="HK121" s="209"/>
      <c r="HL121" s="209"/>
      <c r="HM121" s="209"/>
      <c r="HN121" s="209"/>
      <c r="HO121" s="209"/>
    </row>
    <row r="122" spans="1:223" s="211" customFormat="1" x14ac:dyDescent="0.25">
      <c r="A122" s="209"/>
      <c r="B122" s="202"/>
      <c r="C122" s="210"/>
      <c r="D122" s="202"/>
      <c r="E122" s="202"/>
      <c r="F122" s="202"/>
      <c r="G122" s="202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209"/>
      <c r="BO122" s="209"/>
      <c r="BP122" s="209"/>
      <c r="BQ122" s="209"/>
      <c r="BR122" s="209"/>
      <c r="BS122" s="209"/>
      <c r="BT122" s="209"/>
      <c r="BU122" s="209"/>
      <c r="BV122" s="209"/>
      <c r="BW122" s="209"/>
      <c r="BX122" s="209"/>
      <c r="BY122" s="209"/>
      <c r="BZ122" s="209"/>
      <c r="CA122" s="209"/>
      <c r="CB122" s="209"/>
      <c r="CC122" s="209"/>
      <c r="CD122" s="209"/>
      <c r="CE122" s="209"/>
      <c r="CF122" s="209"/>
      <c r="CG122" s="209"/>
      <c r="CH122" s="209"/>
      <c r="CI122" s="209"/>
      <c r="CJ122" s="209"/>
      <c r="CK122" s="209"/>
      <c r="CL122" s="209"/>
      <c r="CM122" s="209"/>
      <c r="CN122" s="209"/>
      <c r="CO122" s="209"/>
      <c r="CP122" s="209"/>
      <c r="CQ122" s="209"/>
      <c r="CR122" s="209"/>
      <c r="CS122" s="209"/>
      <c r="CT122" s="209"/>
      <c r="CU122" s="209"/>
      <c r="CV122" s="209"/>
      <c r="CW122" s="209"/>
      <c r="CX122" s="209"/>
      <c r="CY122" s="209"/>
      <c r="CZ122" s="209"/>
      <c r="DA122" s="209"/>
      <c r="DB122" s="209"/>
      <c r="DC122" s="209"/>
      <c r="DD122" s="209"/>
      <c r="DE122" s="209"/>
      <c r="DF122" s="209"/>
      <c r="DG122" s="209"/>
      <c r="DH122" s="209"/>
      <c r="DI122" s="209"/>
      <c r="DJ122" s="209"/>
      <c r="DK122" s="209"/>
      <c r="DL122" s="209"/>
      <c r="DM122" s="209"/>
      <c r="DN122" s="209"/>
      <c r="DO122" s="209"/>
      <c r="DP122" s="209"/>
      <c r="DQ122" s="209"/>
      <c r="DR122" s="209"/>
      <c r="DS122" s="209"/>
      <c r="DT122" s="209"/>
      <c r="DU122" s="209"/>
      <c r="DV122" s="209"/>
      <c r="DW122" s="209"/>
      <c r="DX122" s="209"/>
      <c r="DY122" s="209"/>
      <c r="DZ122" s="209"/>
      <c r="EA122" s="209"/>
      <c r="EB122" s="209"/>
      <c r="EC122" s="209"/>
      <c r="ED122" s="209"/>
      <c r="EE122" s="209"/>
      <c r="EF122" s="209"/>
      <c r="EG122" s="209"/>
      <c r="EH122" s="209"/>
      <c r="EI122" s="209"/>
      <c r="EJ122" s="209"/>
      <c r="EK122" s="209"/>
      <c r="EL122" s="209"/>
      <c r="EM122" s="209"/>
      <c r="EN122" s="209"/>
      <c r="EO122" s="209"/>
      <c r="EP122" s="209"/>
      <c r="EQ122" s="209"/>
      <c r="ER122" s="209"/>
      <c r="ES122" s="209"/>
      <c r="ET122" s="209"/>
      <c r="EU122" s="209"/>
      <c r="EV122" s="209"/>
      <c r="EW122" s="209"/>
      <c r="EX122" s="209"/>
      <c r="EY122" s="209"/>
      <c r="EZ122" s="209"/>
      <c r="FA122" s="209"/>
      <c r="FB122" s="209"/>
      <c r="FC122" s="209"/>
      <c r="FD122" s="209"/>
      <c r="FE122" s="209"/>
      <c r="FF122" s="209"/>
      <c r="FG122" s="209"/>
      <c r="FH122" s="209"/>
      <c r="FI122" s="209"/>
      <c r="FJ122" s="209"/>
      <c r="FK122" s="209"/>
      <c r="FL122" s="209"/>
      <c r="FM122" s="209"/>
      <c r="FN122" s="209"/>
      <c r="FO122" s="209"/>
      <c r="FP122" s="209"/>
      <c r="FQ122" s="209"/>
      <c r="FR122" s="209"/>
      <c r="FS122" s="209"/>
      <c r="FT122" s="209"/>
      <c r="FU122" s="209"/>
      <c r="FV122" s="209"/>
      <c r="FW122" s="209"/>
      <c r="FX122" s="209"/>
      <c r="FY122" s="209"/>
      <c r="FZ122" s="209"/>
      <c r="GA122" s="209"/>
      <c r="GB122" s="209"/>
      <c r="GC122" s="209"/>
      <c r="GD122" s="209"/>
      <c r="GE122" s="209"/>
      <c r="GF122" s="209"/>
      <c r="GG122" s="209"/>
      <c r="GH122" s="209"/>
      <c r="GI122" s="209"/>
      <c r="GJ122" s="209"/>
      <c r="GK122" s="209"/>
      <c r="GL122" s="209"/>
      <c r="GM122" s="209"/>
      <c r="GN122" s="209"/>
      <c r="GO122" s="209"/>
      <c r="GP122" s="209"/>
      <c r="GQ122" s="209"/>
      <c r="GR122" s="209"/>
      <c r="GS122" s="209"/>
      <c r="GT122" s="209"/>
      <c r="GU122" s="209"/>
      <c r="GV122" s="209"/>
      <c r="GW122" s="209"/>
      <c r="GX122" s="209"/>
      <c r="GY122" s="209"/>
      <c r="GZ122" s="209"/>
      <c r="HA122" s="209"/>
      <c r="HB122" s="209"/>
      <c r="HC122" s="209"/>
      <c r="HD122" s="209"/>
      <c r="HE122" s="209"/>
      <c r="HF122" s="209"/>
      <c r="HG122" s="209"/>
      <c r="HH122" s="209"/>
      <c r="HI122" s="209"/>
      <c r="HJ122" s="209"/>
      <c r="HK122" s="209"/>
      <c r="HL122" s="209"/>
      <c r="HM122" s="209"/>
      <c r="HN122" s="209"/>
      <c r="HO122" s="209"/>
    </row>
    <row r="123" spans="1:223" s="211" customFormat="1" x14ac:dyDescent="0.25">
      <c r="A123" s="209"/>
      <c r="B123" s="202"/>
      <c r="C123" s="210"/>
      <c r="D123" s="202"/>
      <c r="E123" s="202"/>
      <c r="F123" s="202"/>
      <c r="G123" s="202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209"/>
      <c r="BO123" s="209"/>
      <c r="BP123" s="209"/>
      <c r="BQ123" s="209"/>
      <c r="BR123" s="209"/>
      <c r="BS123" s="209"/>
      <c r="BT123" s="209"/>
      <c r="BU123" s="209"/>
      <c r="BV123" s="209"/>
      <c r="BW123" s="209"/>
      <c r="BX123" s="209"/>
      <c r="BY123" s="209"/>
      <c r="BZ123" s="209"/>
      <c r="CA123" s="209"/>
      <c r="CB123" s="209"/>
      <c r="CC123" s="209"/>
      <c r="CD123" s="209"/>
      <c r="CE123" s="209"/>
      <c r="CF123" s="209"/>
      <c r="CG123" s="209"/>
      <c r="CH123" s="209"/>
      <c r="CI123" s="209"/>
      <c r="CJ123" s="209"/>
      <c r="CK123" s="209"/>
      <c r="CL123" s="209"/>
      <c r="CM123" s="209"/>
      <c r="CN123" s="209"/>
      <c r="CO123" s="209"/>
      <c r="CP123" s="209"/>
      <c r="CQ123" s="209"/>
      <c r="CR123" s="209"/>
      <c r="CS123" s="209"/>
      <c r="CT123" s="209"/>
      <c r="CU123" s="209"/>
      <c r="CV123" s="209"/>
      <c r="CW123" s="209"/>
      <c r="CX123" s="209"/>
      <c r="CY123" s="209"/>
      <c r="CZ123" s="209"/>
      <c r="DA123" s="209"/>
      <c r="DB123" s="209"/>
      <c r="DC123" s="209"/>
      <c r="DD123" s="209"/>
      <c r="DE123" s="209"/>
      <c r="DF123" s="209"/>
      <c r="DG123" s="209"/>
      <c r="DH123" s="209"/>
      <c r="DI123" s="209"/>
      <c r="DJ123" s="209"/>
      <c r="DK123" s="209"/>
      <c r="DL123" s="209"/>
      <c r="DM123" s="209"/>
      <c r="DN123" s="209"/>
      <c r="DO123" s="209"/>
      <c r="DP123" s="209"/>
      <c r="DQ123" s="209"/>
      <c r="DR123" s="209"/>
      <c r="DS123" s="209"/>
      <c r="DT123" s="209"/>
      <c r="DU123" s="209"/>
      <c r="DV123" s="209"/>
      <c r="DW123" s="209"/>
      <c r="DX123" s="209"/>
      <c r="DY123" s="209"/>
      <c r="DZ123" s="209"/>
      <c r="EA123" s="209"/>
      <c r="EB123" s="209"/>
      <c r="EC123" s="209"/>
      <c r="ED123" s="209"/>
      <c r="EE123" s="209"/>
      <c r="EF123" s="209"/>
      <c r="EG123" s="209"/>
      <c r="EH123" s="209"/>
      <c r="EI123" s="209"/>
      <c r="EJ123" s="209"/>
      <c r="EK123" s="209"/>
      <c r="EL123" s="209"/>
      <c r="EM123" s="209"/>
      <c r="EN123" s="209"/>
      <c r="EO123" s="209"/>
      <c r="EP123" s="209"/>
      <c r="EQ123" s="209"/>
      <c r="ER123" s="209"/>
      <c r="ES123" s="209"/>
      <c r="ET123" s="209"/>
      <c r="EU123" s="209"/>
      <c r="EV123" s="209"/>
      <c r="EW123" s="209"/>
      <c r="EX123" s="209"/>
      <c r="EY123" s="209"/>
      <c r="EZ123" s="209"/>
      <c r="FA123" s="209"/>
      <c r="FB123" s="209"/>
      <c r="FC123" s="209"/>
      <c r="FD123" s="209"/>
      <c r="FE123" s="209"/>
      <c r="FF123" s="209"/>
      <c r="FG123" s="209"/>
      <c r="FH123" s="209"/>
      <c r="FI123" s="209"/>
      <c r="FJ123" s="209"/>
      <c r="FK123" s="209"/>
      <c r="FL123" s="209"/>
      <c r="FM123" s="209"/>
      <c r="FN123" s="209"/>
      <c r="FO123" s="209"/>
      <c r="FP123" s="209"/>
      <c r="FQ123" s="209"/>
      <c r="FR123" s="209"/>
      <c r="FS123" s="209"/>
      <c r="FT123" s="209"/>
      <c r="FU123" s="209"/>
      <c r="FV123" s="209"/>
      <c r="FW123" s="209"/>
      <c r="FX123" s="209"/>
      <c r="FY123" s="209"/>
      <c r="FZ123" s="209"/>
      <c r="GA123" s="209"/>
      <c r="GB123" s="209"/>
      <c r="GC123" s="209"/>
      <c r="GD123" s="209"/>
      <c r="GE123" s="209"/>
      <c r="GF123" s="209"/>
      <c r="GG123" s="209"/>
      <c r="GH123" s="209"/>
      <c r="GI123" s="209"/>
      <c r="GJ123" s="209"/>
      <c r="GK123" s="209"/>
      <c r="GL123" s="209"/>
      <c r="GM123" s="209"/>
      <c r="GN123" s="209"/>
      <c r="GO123" s="209"/>
      <c r="GP123" s="209"/>
      <c r="GQ123" s="209"/>
      <c r="GR123" s="209"/>
      <c r="GS123" s="209"/>
      <c r="GT123" s="209"/>
      <c r="GU123" s="209"/>
      <c r="GV123" s="209"/>
      <c r="GW123" s="209"/>
      <c r="GX123" s="209"/>
      <c r="GY123" s="209"/>
      <c r="GZ123" s="209"/>
      <c r="HA123" s="209"/>
      <c r="HB123" s="209"/>
      <c r="HC123" s="209"/>
      <c r="HD123" s="209"/>
      <c r="HE123" s="209"/>
      <c r="HF123" s="209"/>
      <c r="HG123" s="209"/>
      <c r="HH123" s="209"/>
      <c r="HI123" s="209"/>
      <c r="HJ123" s="209"/>
      <c r="HK123" s="209"/>
      <c r="HL123" s="209"/>
      <c r="HM123" s="209"/>
      <c r="HN123" s="209"/>
      <c r="HO123" s="209"/>
    </row>
    <row r="124" spans="1:223" s="211" customFormat="1" x14ac:dyDescent="0.25">
      <c r="A124" s="209"/>
      <c r="B124" s="202"/>
      <c r="C124" s="210"/>
      <c r="D124" s="202"/>
      <c r="E124" s="202"/>
      <c r="F124" s="202"/>
      <c r="G124" s="202"/>
      <c r="AD124" s="209"/>
      <c r="AE124" s="209"/>
      <c r="AF124" s="209"/>
      <c r="AG124" s="209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09"/>
      <c r="BM124" s="209"/>
      <c r="BN124" s="209"/>
      <c r="BO124" s="209"/>
      <c r="BP124" s="209"/>
      <c r="BQ124" s="209"/>
      <c r="BR124" s="209"/>
      <c r="BS124" s="209"/>
      <c r="BT124" s="209"/>
      <c r="BU124" s="209"/>
      <c r="BV124" s="209"/>
      <c r="BW124" s="209"/>
      <c r="BX124" s="209"/>
      <c r="BY124" s="209"/>
      <c r="BZ124" s="209"/>
      <c r="CA124" s="209"/>
      <c r="CB124" s="209"/>
      <c r="CC124" s="209"/>
      <c r="CD124" s="209"/>
      <c r="CE124" s="209"/>
      <c r="CF124" s="209"/>
      <c r="CG124" s="209"/>
      <c r="CH124" s="209"/>
      <c r="CI124" s="209"/>
      <c r="CJ124" s="209"/>
      <c r="CK124" s="209"/>
      <c r="CL124" s="209"/>
      <c r="CM124" s="209"/>
      <c r="CN124" s="209"/>
      <c r="CO124" s="209"/>
      <c r="CP124" s="209"/>
      <c r="CQ124" s="209"/>
      <c r="CR124" s="209"/>
      <c r="CS124" s="209"/>
      <c r="CT124" s="209"/>
      <c r="CU124" s="209"/>
      <c r="CV124" s="209"/>
      <c r="CW124" s="209"/>
      <c r="CX124" s="209"/>
      <c r="CY124" s="209"/>
      <c r="CZ124" s="209"/>
      <c r="DA124" s="209"/>
      <c r="DB124" s="209"/>
      <c r="DC124" s="209"/>
      <c r="DD124" s="209"/>
      <c r="DE124" s="209"/>
      <c r="DF124" s="209"/>
      <c r="DG124" s="209"/>
      <c r="DH124" s="209"/>
      <c r="DI124" s="209"/>
      <c r="DJ124" s="209"/>
      <c r="DK124" s="209"/>
      <c r="DL124" s="209"/>
      <c r="DM124" s="209"/>
      <c r="DN124" s="209"/>
      <c r="DO124" s="209"/>
      <c r="DP124" s="209"/>
      <c r="DQ124" s="209"/>
      <c r="DR124" s="209"/>
      <c r="DS124" s="209"/>
      <c r="DT124" s="209"/>
      <c r="DU124" s="209"/>
      <c r="DV124" s="209"/>
      <c r="DW124" s="209"/>
      <c r="DX124" s="209"/>
      <c r="DY124" s="209"/>
      <c r="DZ124" s="209"/>
      <c r="EA124" s="209"/>
      <c r="EB124" s="209"/>
      <c r="EC124" s="209"/>
      <c r="ED124" s="209"/>
      <c r="EE124" s="209"/>
      <c r="EF124" s="209"/>
      <c r="EG124" s="209"/>
      <c r="EH124" s="209"/>
      <c r="EI124" s="209"/>
      <c r="EJ124" s="209"/>
      <c r="EK124" s="209"/>
      <c r="EL124" s="209"/>
      <c r="EM124" s="209"/>
      <c r="EN124" s="209"/>
      <c r="EO124" s="209"/>
      <c r="EP124" s="209"/>
      <c r="EQ124" s="209"/>
      <c r="ER124" s="209"/>
      <c r="ES124" s="209"/>
      <c r="ET124" s="209"/>
      <c r="EU124" s="209"/>
      <c r="EV124" s="209"/>
      <c r="EW124" s="209"/>
      <c r="EX124" s="209"/>
      <c r="EY124" s="209"/>
      <c r="EZ124" s="209"/>
      <c r="FA124" s="209"/>
      <c r="FB124" s="209"/>
      <c r="FC124" s="209"/>
      <c r="FD124" s="209"/>
      <c r="FE124" s="209"/>
      <c r="FF124" s="209"/>
      <c r="FG124" s="209"/>
      <c r="FH124" s="209"/>
      <c r="FI124" s="209"/>
      <c r="FJ124" s="209"/>
      <c r="FK124" s="209"/>
      <c r="FL124" s="209"/>
      <c r="FM124" s="209"/>
      <c r="FN124" s="209"/>
      <c r="FO124" s="209"/>
      <c r="FP124" s="209"/>
      <c r="FQ124" s="209"/>
      <c r="FR124" s="209"/>
      <c r="FS124" s="209"/>
      <c r="FT124" s="209"/>
      <c r="FU124" s="209"/>
      <c r="FV124" s="209"/>
      <c r="FW124" s="209"/>
      <c r="FX124" s="209"/>
      <c r="FY124" s="209"/>
      <c r="FZ124" s="209"/>
      <c r="GA124" s="209"/>
      <c r="GB124" s="209"/>
      <c r="GC124" s="209"/>
      <c r="GD124" s="209"/>
      <c r="GE124" s="209"/>
      <c r="GF124" s="209"/>
      <c r="GG124" s="209"/>
      <c r="GH124" s="209"/>
      <c r="GI124" s="209"/>
      <c r="GJ124" s="209"/>
      <c r="GK124" s="209"/>
      <c r="GL124" s="209"/>
      <c r="GM124" s="209"/>
      <c r="GN124" s="209"/>
      <c r="GO124" s="209"/>
      <c r="GP124" s="209"/>
      <c r="GQ124" s="209"/>
      <c r="GR124" s="209"/>
      <c r="GS124" s="209"/>
      <c r="GT124" s="209"/>
      <c r="GU124" s="209"/>
      <c r="GV124" s="209"/>
      <c r="GW124" s="209"/>
      <c r="GX124" s="209"/>
      <c r="GY124" s="209"/>
      <c r="GZ124" s="209"/>
      <c r="HA124" s="209"/>
      <c r="HB124" s="209"/>
      <c r="HC124" s="209"/>
      <c r="HD124" s="209"/>
      <c r="HE124" s="209"/>
      <c r="HF124" s="209"/>
      <c r="HG124" s="209"/>
      <c r="HH124" s="209"/>
      <c r="HI124" s="209"/>
      <c r="HJ124" s="209"/>
      <c r="HK124" s="209"/>
      <c r="HL124" s="209"/>
      <c r="HM124" s="209"/>
      <c r="HN124" s="209"/>
      <c r="HO124" s="209"/>
    </row>
    <row r="125" spans="1:223" s="211" customFormat="1" x14ac:dyDescent="0.25">
      <c r="A125" s="209"/>
      <c r="B125" s="202"/>
      <c r="C125" s="210"/>
      <c r="D125" s="202"/>
      <c r="E125" s="202"/>
      <c r="F125" s="202"/>
      <c r="G125" s="202"/>
      <c r="AD125" s="209"/>
      <c r="AE125" s="209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09"/>
      <c r="BG125" s="209"/>
      <c r="BH125" s="209"/>
      <c r="BI125" s="209"/>
      <c r="BJ125" s="209"/>
      <c r="BK125" s="209"/>
      <c r="BL125" s="209"/>
      <c r="BM125" s="209"/>
      <c r="BN125" s="209"/>
      <c r="BO125" s="209"/>
      <c r="BP125" s="209"/>
      <c r="BQ125" s="209"/>
      <c r="BR125" s="209"/>
      <c r="BS125" s="209"/>
      <c r="BT125" s="209"/>
      <c r="BU125" s="209"/>
      <c r="BV125" s="209"/>
      <c r="BW125" s="209"/>
      <c r="BX125" s="209"/>
      <c r="BY125" s="209"/>
      <c r="BZ125" s="209"/>
      <c r="CA125" s="209"/>
      <c r="CB125" s="209"/>
      <c r="CC125" s="209"/>
      <c r="CD125" s="209"/>
      <c r="CE125" s="209"/>
      <c r="CF125" s="209"/>
      <c r="CG125" s="209"/>
      <c r="CH125" s="209"/>
      <c r="CI125" s="209"/>
      <c r="CJ125" s="209"/>
      <c r="CK125" s="209"/>
      <c r="CL125" s="209"/>
      <c r="CM125" s="209"/>
      <c r="CN125" s="209"/>
      <c r="CO125" s="209"/>
      <c r="CP125" s="209"/>
      <c r="CQ125" s="209"/>
      <c r="CR125" s="209"/>
      <c r="CS125" s="209"/>
      <c r="CT125" s="209"/>
      <c r="CU125" s="209"/>
      <c r="CV125" s="209"/>
      <c r="CW125" s="209"/>
      <c r="CX125" s="209"/>
      <c r="CY125" s="209"/>
      <c r="CZ125" s="209"/>
      <c r="DA125" s="209"/>
      <c r="DB125" s="209"/>
      <c r="DC125" s="209"/>
      <c r="DD125" s="209"/>
      <c r="DE125" s="209"/>
      <c r="DF125" s="209"/>
      <c r="DG125" s="209"/>
      <c r="DH125" s="209"/>
      <c r="DI125" s="209"/>
      <c r="DJ125" s="209"/>
      <c r="DK125" s="209"/>
      <c r="DL125" s="209"/>
      <c r="DM125" s="209"/>
      <c r="DN125" s="209"/>
      <c r="DO125" s="209"/>
      <c r="DP125" s="209"/>
      <c r="DQ125" s="209"/>
      <c r="DR125" s="209"/>
      <c r="DS125" s="209"/>
      <c r="DT125" s="209"/>
      <c r="DU125" s="209"/>
      <c r="DV125" s="209"/>
      <c r="DW125" s="209"/>
      <c r="DX125" s="209"/>
      <c r="DY125" s="209"/>
      <c r="DZ125" s="209"/>
      <c r="EA125" s="209"/>
      <c r="EB125" s="209"/>
      <c r="EC125" s="209"/>
      <c r="ED125" s="209"/>
      <c r="EE125" s="209"/>
      <c r="EF125" s="209"/>
      <c r="EG125" s="209"/>
      <c r="EH125" s="209"/>
      <c r="EI125" s="209"/>
      <c r="EJ125" s="209"/>
      <c r="EK125" s="209"/>
      <c r="EL125" s="209"/>
      <c r="EM125" s="209"/>
      <c r="EN125" s="209"/>
      <c r="EO125" s="209"/>
      <c r="EP125" s="209"/>
      <c r="EQ125" s="209"/>
      <c r="ER125" s="209"/>
      <c r="ES125" s="209"/>
      <c r="ET125" s="209"/>
      <c r="EU125" s="209"/>
      <c r="EV125" s="209"/>
      <c r="EW125" s="209"/>
      <c r="EX125" s="209"/>
      <c r="EY125" s="209"/>
      <c r="EZ125" s="209"/>
      <c r="FA125" s="209"/>
      <c r="FB125" s="209"/>
      <c r="FC125" s="209"/>
      <c r="FD125" s="209"/>
      <c r="FE125" s="209"/>
      <c r="FF125" s="209"/>
      <c r="FG125" s="209"/>
      <c r="FH125" s="209"/>
      <c r="FI125" s="209"/>
      <c r="FJ125" s="209"/>
      <c r="FK125" s="209"/>
      <c r="FL125" s="209"/>
      <c r="FM125" s="209"/>
      <c r="FN125" s="209"/>
      <c r="FO125" s="209"/>
      <c r="FP125" s="209"/>
      <c r="FQ125" s="209"/>
      <c r="FR125" s="209"/>
      <c r="FS125" s="209"/>
      <c r="FT125" s="209"/>
      <c r="FU125" s="209"/>
      <c r="FV125" s="209"/>
      <c r="FW125" s="209"/>
      <c r="FX125" s="209"/>
      <c r="FY125" s="209"/>
      <c r="FZ125" s="209"/>
      <c r="GA125" s="209"/>
      <c r="GB125" s="209"/>
      <c r="GC125" s="209"/>
      <c r="GD125" s="209"/>
      <c r="GE125" s="209"/>
      <c r="GF125" s="209"/>
      <c r="GG125" s="209"/>
      <c r="GH125" s="209"/>
      <c r="GI125" s="209"/>
      <c r="GJ125" s="209"/>
      <c r="GK125" s="209"/>
      <c r="GL125" s="209"/>
      <c r="GM125" s="209"/>
      <c r="GN125" s="209"/>
      <c r="GO125" s="209"/>
      <c r="GP125" s="209"/>
      <c r="GQ125" s="209"/>
      <c r="GR125" s="209"/>
      <c r="GS125" s="209"/>
      <c r="GT125" s="209"/>
      <c r="GU125" s="209"/>
      <c r="GV125" s="209"/>
      <c r="GW125" s="209"/>
      <c r="GX125" s="209"/>
      <c r="GY125" s="209"/>
      <c r="GZ125" s="209"/>
      <c r="HA125" s="209"/>
      <c r="HB125" s="209"/>
      <c r="HC125" s="209"/>
      <c r="HD125" s="209"/>
      <c r="HE125" s="209"/>
      <c r="HF125" s="209"/>
      <c r="HG125" s="209"/>
      <c r="HH125" s="209"/>
      <c r="HI125" s="209"/>
      <c r="HJ125" s="209"/>
      <c r="HK125" s="209"/>
      <c r="HL125" s="209"/>
      <c r="HM125" s="209"/>
      <c r="HN125" s="209"/>
      <c r="HO125" s="209"/>
    </row>
    <row r="126" spans="1:223" s="211" customFormat="1" x14ac:dyDescent="0.25">
      <c r="A126" s="209"/>
      <c r="B126" s="202"/>
      <c r="C126" s="210"/>
      <c r="D126" s="202"/>
      <c r="E126" s="202"/>
      <c r="F126" s="202"/>
      <c r="G126" s="202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209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09"/>
      <c r="BG126" s="209"/>
      <c r="BH126" s="209"/>
      <c r="BI126" s="209"/>
      <c r="BJ126" s="209"/>
      <c r="BK126" s="209"/>
      <c r="BL126" s="209"/>
      <c r="BM126" s="209"/>
      <c r="BN126" s="209"/>
      <c r="BO126" s="209"/>
      <c r="BP126" s="209"/>
      <c r="BQ126" s="209"/>
      <c r="BR126" s="209"/>
      <c r="BS126" s="209"/>
      <c r="BT126" s="209"/>
      <c r="BU126" s="209"/>
      <c r="BV126" s="209"/>
      <c r="BW126" s="209"/>
      <c r="BX126" s="209"/>
      <c r="BY126" s="209"/>
      <c r="BZ126" s="209"/>
      <c r="CA126" s="209"/>
      <c r="CB126" s="209"/>
      <c r="CC126" s="209"/>
      <c r="CD126" s="209"/>
      <c r="CE126" s="209"/>
      <c r="CF126" s="209"/>
      <c r="CG126" s="209"/>
      <c r="CH126" s="209"/>
      <c r="CI126" s="209"/>
      <c r="CJ126" s="209"/>
      <c r="CK126" s="209"/>
      <c r="CL126" s="209"/>
      <c r="CM126" s="209"/>
      <c r="CN126" s="209"/>
      <c r="CO126" s="209"/>
      <c r="CP126" s="209"/>
      <c r="CQ126" s="209"/>
      <c r="CR126" s="209"/>
      <c r="CS126" s="209"/>
      <c r="CT126" s="209"/>
      <c r="CU126" s="209"/>
      <c r="CV126" s="209"/>
      <c r="CW126" s="209"/>
      <c r="CX126" s="209"/>
      <c r="CY126" s="209"/>
      <c r="CZ126" s="209"/>
      <c r="DA126" s="209"/>
      <c r="DB126" s="209"/>
      <c r="DC126" s="209"/>
      <c r="DD126" s="209"/>
      <c r="DE126" s="209"/>
      <c r="DF126" s="209"/>
      <c r="DG126" s="209"/>
      <c r="DH126" s="209"/>
      <c r="DI126" s="209"/>
      <c r="DJ126" s="209"/>
      <c r="DK126" s="209"/>
      <c r="DL126" s="209"/>
      <c r="DM126" s="209"/>
      <c r="DN126" s="209"/>
      <c r="DO126" s="209"/>
      <c r="DP126" s="209"/>
      <c r="DQ126" s="209"/>
      <c r="DR126" s="209"/>
      <c r="DS126" s="209"/>
      <c r="DT126" s="209"/>
      <c r="DU126" s="209"/>
      <c r="DV126" s="209"/>
      <c r="DW126" s="209"/>
      <c r="DX126" s="209"/>
      <c r="DY126" s="209"/>
      <c r="DZ126" s="209"/>
      <c r="EA126" s="209"/>
      <c r="EB126" s="209"/>
      <c r="EC126" s="209"/>
      <c r="ED126" s="209"/>
      <c r="EE126" s="209"/>
      <c r="EF126" s="209"/>
      <c r="EG126" s="209"/>
      <c r="EH126" s="209"/>
      <c r="EI126" s="209"/>
      <c r="EJ126" s="209"/>
      <c r="EK126" s="209"/>
      <c r="EL126" s="209"/>
      <c r="EM126" s="209"/>
      <c r="EN126" s="209"/>
      <c r="EO126" s="209"/>
      <c r="EP126" s="209"/>
      <c r="EQ126" s="209"/>
      <c r="ER126" s="209"/>
      <c r="ES126" s="209"/>
      <c r="ET126" s="209"/>
      <c r="EU126" s="209"/>
      <c r="EV126" s="209"/>
      <c r="EW126" s="209"/>
      <c r="EX126" s="209"/>
      <c r="EY126" s="209"/>
      <c r="EZ126" s="209"/>
      <c r="FA126" s="209"/>
      <c r="FB126" s="209"/>
      <c r="FC126" s="209"/>
      <c r="FD126" s="209"/>
      <c r="FE126" s="209"/>
      <c r="FF126" s="209"/>
      <c r="FG126" s="209"/>
      <c r="FH126" s="209"/>
      <c r="FI126" s="209"/>
      <c r="FJ126" s="209"/>
      <c r="FK126" s="209"/>
      <c r="FL126" s="209"/>
      <c r="FM126" s="209"/>
      <c r="FN126" s="209"/>
      <c r="FO126" s="209"/>
      <c r="FP126" s="209"/>
      <c r="FQ126" s="209"/>
      <c r="FR126" s="209"/>
      <c r="FS126" s="209"/>
      <c r="FT126" s="209"/>
      <c r="FU126" s="209"/>
      <c r="FV126" s="209"/>
      <c r="FW126" s="209"/>
      <c r="FX126" s="209"/>
      <c r="FY126" s="209"/>
      <c r="FZ126" s="209"/>
      <c r="GA126" s="209"/>
      <c r="GB126" s="209"/>
      <c r="GC126" s="209"/>
      <c r="GD126" s="209"/>
      <c r="GE126" s="209"/>
      <c r="GF126" s="209"/>
      <c r="GG126" s="209"/>
      <c r="GH126" s="209"/>
      <c r="GI126" s="209"/>
      <c r="GJ126" s="209"/>
      <c r="GK126" s="209"/>
      <c r="GL126" s="209"/>
      <c r="GM126" s="209"/>
      <c r="GN126" s="209"/>
      <c r="GO126" s="209"/>
      <c r="GP126" s="209"/>
      <c r="GQ126" s="209"/>
      <c r="GR126" s="209"/>
      <c r="GS126" s="209"/>
      <c r="GT126" s="209"/>
      <c r="GU126" s="209"/>
      <c r="GV126" s="209"/>
      <c r="GW126" s="209"/>
      <c r="GX126" s="209"/>
      <c r="GY126" s="209"/>
      <c r="GZ126" s="209"/>
      <c r="HA126" s="209"/>
      <c r="HB126" s="209"/>
      <c r="HC126" s="209"/>
      <c r="HD126" s="209"/>
      <c r="HE126" s="209"/>
      <c r="HF126" s="209"/>
      <c r="HG126" s="209"/>
      <c r="HH126" s="209"/>
      <c r="HI126" s="209"/>
      <c r="HJ126" s="209"/>
      <c r="HK126" s="209"/>
      <c r="HL126" s="209"/>
      <c r="HM126" s="209"/>
      <c r="HN126" s="209"/>
      <c r="HO126" s="209"/>
    </row>
    <row r="127" spans="1:223" s="211" customFormat="1" x14ac:dyDescent="0.25">
      <c r="A127" s="209"/>
      <c r="B127" s="202"/>
      <c r="C127" s="210"/>
      <c r="D127" s="202"/>
      <c r="E127" s="202"/>
      <c r="F127" s="202"/>
      <c r="G127" s="202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09"/>
      <c r="BW127" s="209"/>
      <c r="BX127" s="209"/>
      <c r="BY127" s="209"/>
      <c r="BZ127" s="209"/>
      <c r="CA127" s="209"/>
      <c r="CB127" s="209"/>
      <c r="CC127" s="209"/>
      <c r="CD127" s="209"/>
      <c r="CE127" s="209"/>
      <c r="CF127" s="209"/>
      <c r="CG127" s="209"/>
      <c r="CH127" s="209"/>
      <c r="CI127" s="209"/>
      <c r="CJ127" s="209"/>
      <c r="CK127" s="209"/>
      <c r="CL127" s="209"/>
      <c r="CM127" s="209"/>
      <c r="CN127" s="209"/>
      <c r="CO127" s="209"/>
      <c r="CP127" s="209"/>
      <c r="CQ127" s="209"/>
      <c r="CR127" s="209"/>
      <c r="CS127" s="209"/>
      <c r="CT127" s="209"/>
      <c r="CU127" s="209"/>
      <c r="CV127" s="209"/>
      <c r="CW127" s="209"/>
      <c r="CX127" s="209"/>
      <c r="CY127" s="209"/>
      <c r="CZ127" s="209"/>
      <c r="DA127" s="209"/>
      <c r="DB127" s="209"/>
      <c r="DC127" s="209"/>
      <c r="DD127" s="209"/>
      <c r="DE127" s="209"/>
      <c r="DF127" s="209"/>
      <c r="DG127" s="209"/>
      <c r="DH127" s="209"/>
      <c r="DI127" s="209"/>
      <c r="DJ127" s="209"/>
      <c r="DK127" s="209"/>
      <c r="DL127" s="209"/>
      <c r="DM127" s="209"/>
      <c r="DN127" s="209"/>
      <c r="DO127" s="209"/>
      <c r="DP127" s="209"/>
      <c r="DQ127" s="209"/>
      <c r="DR127" s="209"/>
      <c r="DS127" s="209"/>
      <c r="DT127" s="209"/>
      <c r="DU127" s="209"/>
      <c r="DV127" s="209"/>
      <c r="DW127" s="209"/>
      <c r="DX127" s="209"/>
      <c r="DY127" s="209"/>
      <c r="DZ127" s="209"/>
      <c r="EA127" s="209"/>
      <c r="EB127" s="209"/>
      <c r="EC127" s="209"/>
      <c r="ED127" s="209"/>
      <c r="EE127" s="209"/>
      <c r="EF127" s="209"/>
      <c r="EG127" s="209"/>
      <c r="EH127" s="209"/>
      <c r="EI127" s="209"/>
      <c r="EJ127" s="209"/>
      <c r="EK127" s="209"/>
      <c r="EL127" s="209"/>
      <c r="EM127" s="209"/>
      <c r="EN127" s="209"/>
      <c r="EO127" s="209"/>
      <c r="EP127" s="209"/>
      <c r="EQ127" s="209"/>
      <c r="ER127" s="209"/>
      <c r="ES127" s="209"/>
      <c r="ET127" s="209"/>
      <c r="EU127" s="209"/>
      <c r="EV127" s="209"/>
      <c r="EW127" s="209"/>
      <c r="EX127" s="209"/>
      <c r="EY127" s="209"/>
      <c r="EZ127" s="209"/>
      <c r="FA127" s="209"/>
      <c r="FB127" s="209"/>
      <c r="FC127" s="209"/>
      <c r="FD127" s="209"/>
      <c r="FE127" s="209"/>
      <c r="FF127" s="209"/>
      <c r="FG127" s="209"/>
      <c r="FH127" s="209"/>
      <c r="FI127" s="209"/>
      <c r="FJ127" s="209"/>
      <c r="FK127" s="209"/>
      <c r="FL127" s="209"/>
      <c r="FM127" s="209"/>
      <c r="FN127" s="209"/>
      <c r="FO127" s="209"/>
      <c r="FP127" s="209"/>
      <c r="FQ127" s="209"/>
      <c r="FR127" s="209"/>
      <c r="FS127" s="209"/>
      <c r="FT127" s="209"/>
      <c r="FU127" s="209"/>
      <c r="FV127" s="209"/>
      <c r="FW127" s="209"/>
      <c r="FX127" s="209"/>
      <c r="FY127" s="209"/>
      <c r="FZ127" s="209"/>
      <c r="GA127" s="209"/>
      <c r="GB127" s="209"/>
      <c r="GC127" s="209"/>
      <c r="GD127" s="209"/>
      <c r="GE127" s="209"/>
      <c r="GF127" s="209"/>
      <c r="GG127" s="209"/>
      <c r="GH127" s="209"/>
      <c r="GI127" s="209"/>
      <c r="GJ127" s="209"/>
      <c r="GK127" s="209"/>
      <c r="GL127" s="209"/>
      <c r="GM127" s="209"/>
      <c r="GN127" s="209"/>
      <c r="GO127" s="209"/>
      <c r="GP127" s="209"/>
      <c r="GQ127" s="209"/>
      <c r="GR127" s="209"/>
      <c r="GS127" s="209"/>
      <c r="GT127" s="209"/>
      <c r="GU127" s="209"/>
      <c r="GV127" s="209"/>
      <c r="GW127" s="209"/>
      <c r="GX127" s="209"/>
      <c r="GY127" s="209"/>
      <c r="GZ127" s="209"/>
      <c r="HA127" s="209"/>
      <c r="HB127" s="209"/>
      <c r="HC127" s="209"/>
      <c r="HD127" s="209"/>
      <c r="HE127" s="209"/>
      <c r="HF127" s="209"/>
      <c r="HG127" s="209"/>
      <c r="HH127" s="209"/>
      <c r="HI127" s="209"/>
      <c r="HJ127" s="209"/>
      <c r="HK127" s="209"/>
      <c r="HL127" s="209"/>
      <c r="HM127" s="209"/>
      <c r="HN127" s="209"/>
      <c r="HO127" s="209"/>
    </row>
    <row r="128" spans="1:223" s="211" customFormat="1" x14ac:dyDescent="0.25">
      <c r="A128" s="209"/>
      <c r="B128" s="202"/>
      <c r="C128" s="210"/>
      <c r="D128" s="202"/>
      <c r="E128" s="202"/>
      <c r="F128" s="202"/>
      <c r="G128" s="202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09"/>
      <c r="BQ128" s="209"/>
      <c r="BR128" s="209"/>
      <c r="BS128" s="209"/>
      <c r="BT128" s="209"/>
      <c r="BU128" s="209"/>
      <c r="BV128" s="209"/>
      <c r="BW128" s="209"/>
      <c r="BX128" s="209"/>
      <c r="BY128" s="209"/>
      <c r="BZ128" s="209"/>
      <c r="CA128" s="209"/>
      <c r="CB128" s="209"/>
      <c r="CC128" s="209"/>
      <c r="CD128" s="209"/>
      <c r="CE128" s="209"/>
      <c r="CF128" s="209"/>
      <c r="CG128" s="209"/>
      <c r="CH128" s="209"/>
      <c r="CI128" s="209"/>
      <c r="CJ128" s="209"/>
      <c r="CK128" s="209"/>
      <c r="CL128" s="209"/>
      <c r="CM128" s="209"/>
      <c r="CN128" s="209"/>
      <c r="CO128" s="209"/>
      <c r="CP128" s="209"/>
      <c r="CQ128" s="209"/>
      <c r="CR128" s="209"/>
      <c r="CS128" s="209"/>
      <c r="CT128" s="209"/>
      <c r="CU128" s="209"/>
      <c r="CV128" s="209"/>
      <c r="CW128" s="209"/>
      <c r="CX128" s="209"/>
      <c r="CY128" s="209"/>
      <c r="CZ128" s="209"/>
      <c r="DA128" s="209"/>
      <c r="DB128" s="209"/>
      <c r="DC128" s="209"/>
      <c r="DD128" s="209"/>
      <c r="DE128" s="209"/>
      <c r="DF128" s="209"/>
      <c r="DG128" s="209"/>
      <c r="DH128" s="209"/>
      <c r="DI128" s="209"/>
      <c r="DJ128" s="209"/>
      <c r="DK128" s="209"/>
      <c r="DL128" s="209"/>
      <c r="DM128" s="209"/>
      <c r="DN128" s="209"/>
      <c r="DO128" s="209"/>
      <c r="DP128" s="209"/>
      <c r="DQ128" s="209"/>
      <c r="DR128" s="209"/>
      <c r="DS128" s="209"/>
      <c r="DT128" s="209"/>
      <c r="DU128" s="209"/>
      <c r="DV128" s="209"/>
      <c r="DW128" s="209"/>
      <c r="DX128" s="209"/>
      <c r="DY128" s="209"/>
      <c r="DZ128" s="209"/>
      <c r="EA128" s="209"/>
      <c r="EB128" s="209"/>
      <c r="EC128" s="209"/>
      <c r="ED128" s="209"/>
      <c r="EE128" s="209"/>
      <c r="EF128" s="209"/>
      <c r="EG128" s="209"/>
      <c r="EH128" s="209"/>
      <c r="EI128" s="209"/>
      <c r="EJ128" s="209"/>
      <c r="EK128" s="209"/>
      <c r="EL128" s="209"/>
      <c r="EM128" s="209"/>
      <c r="EN128" s="209"/>
      <c r="EO128" s="209"/>
      <c r="EP128" s="209"/>
      <c r="EQ128" s="209"/>
      <c r="ER128" s="209"/>
      <c r="ES128" s="209"/>
      <c r="ET128" s="209"/>
      <c r="EU128" s="209"/>
      <c r="EV128" s="209"/>
      <c r="EW128" s="209"/>
      <c r="EX128" s="209"/>
      <c r="EY128" s="209"/>
      <c r="EZ128" s="209"/>
      <c r="FA128" s="209"/>
      <c r="FB128" s="209"/>
      <c r="FC128" s="209"/>
      <c r="FD128" s="209"/>
      <c r="FE128" s="209"/>
      <c r="FF128" s="209"/>
      <c r="FG128" s="209"/>
      <c r="FH128" s="209"/>
      <c r="FI128" s="209"/>
      <c r="FJ128" s="209"/>
      <c r="FK128" s="209"/>
      <c r="FL128" s="209"/>
      <c r="FM128" s="209"/>
      <c r="FN128" s="209"/>
      <c r="FO128" s="209"/>
      <c r="FP128" s="209"/>
      <c r="FQ128" s="209"/>
      <c r="FR128" s="209"/>
      <c r="FS128" s="209"/>
      <c r="FT128" s="209"/>
      <c r="FU128" s="209"/>
      <c r="FV128" s="209"/>
      <c r="FW128" s="209"/>
      <c r="FX128" s="209"/>
      <c r="FY128" s="209"/>
      <c r="FZ128" s="209"/>
      <c r="GA128" s="209"/>
      <c r="GB128" s="209"/>
      <c r="GC128" s="209"/>
      <c r="GD128" s="209"/>
      <c r="GE128" s="209"/>
      <c r="GF128" s="209"/>
      <c r="GG128" s="209"/>
      <c r="GH128" s="209"/>
      <c r="GI128" s="209"/>
      <c r="GJ128" s="209"/>
      <c r="GK128" s="209"/>
      <c r="GL128" s="209"/>
      <c r="GM128" s="209"/>
      <c r="GN128" s="209"/>
      <c r="GO128" s="209"/>
      <c r="GP128" s="209"/>
      <c r="GQ128" s="209"/>
      <c r="GR128" s="209"/>
      <c r="GS128" s="209"/>
      <c r="GT128" s="209"/>
      <c r="GU128" s="209"/>
      <c r="GV128" s="209"/>
      <c r="GW128" s="209"/>
      <c r="GX128" s="209"/>
      <c r="GY128" s="209"/>
      <c r="GZ128" s="209"/>
      <c r="HA128" s="209"/>
      <c r="HB128" s="209"/>
      <c r="HC128" s="209"/>
      <c r="HD128" s="209"/>
      <c r="HE128" s="209"/>
      <c r="HF128" s="209"/>
      <c r="HG128" s="209"/>
      <c r="HH128" s="209"/>
      <c r="HI128" s="209"/>
      <c r="HJ128" s="209"/>
      <c r="HK128" s="209"/>
      <c r="HL128" s="209"/>
      <c r="HM128" s="209"/>
      <c r="HN128" s="209"/>
      <c r="HO128" s="209"/>
    </row>
    <row r="129" spans="1:223" s="211" customFormat="1" x14ac:dyDescent="0.25">
      <c r="A129" s="209"/>
      <c r="B129" s="202"/>
      <c r="C129" s="210"/>
      <c r="D129" s="202"/>
      <c r="E129" s="202"/>
      <c r="F129" s="202"/>
      <c r="G129" s="202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209"/>
      <c r="BO129" s="209"/>
      <c r="BP129" s="209"/>
      <c r="BQ129" s="209"/>
      <c r="BR129" s="209"/>
      <c r="BS129" s="209"/>
      <c r="BT129" s="209"/>
      <c r="BU129" s="209"/>
      <c r="BV129" s="209"/>
      <c r="BW129" s="209"/>
      <c r="BX129" s="209"/>
      <c r="BY129" s="209"/>
      <c r="BZ129" s="209"/>
      <c r="CA129" s="209"/>
      <c r="CB129" s="209"/>
      <c r="CC129" s="209"/>
      <c r="CD129" s="209"/>
      <c r="CE129" s="209"/>
      <c r="CF129" s="209"/>
      <c r="CG129" s="209"/>
      <c r="CH129" s="209"/>
      <c r="CI129" s="209"/>
      <c r="CJ129" s="209"/>
      <c r="CK129" s="209"/>
      <c r="CL129" s="209"/>
      <c r="CM129" s="209"/>
      <c r="CN129" s="209"/>
      <c r="CO129" s="209"/>
      <c r="CP129" s="209"/>
      <c r="CQ129" s="209"/>
      <c r="CR129" s="209"/>
      <c r="CS129" s="209"/>
      <c r="CT129" s="209"/>
      <c r="CU129" s="209"/>
      <c r="CV129" s="209"/>
      <c r="CW129" s="209"/>
      <c r="CX129" s="209"/>
      <c r="CY129" s="209"/>
      <c r="CZ129" s="209"/>
      <c r="DA129" s="209"/>
      <c r="DB129" s="209"/>
      <c r="DC129" s="209"/>
      <c r="DD129" s="209"/>
      <c r="DE129" s="209"/>
      <c r="DF129" s="209"/>
      <c r="DG129" s="209"/>
      <c r="DH129" s="209"/>
      <c r="DI129" s="209"/>
      <c r="DJ129" s="209"/>
      <c r="DK129" s="209"/>
      <c r="DL129" s="209"/>
      <c r="DM129" s="209"/>
      <c r="DN129" s="209"/>
      <c r="DO129" s="209"/>
      <c r="DP129" s="209"/>
      <c r="DQ129" s="209"/>
      <c r="DR129" s="209"/>
      <c r="DS129" s="209"/>
      <c r="DT129" s="209"/>
      <c r="DU129" s="209"/>
      <c r="DV129" s="209"/>
      <c r="DW129" s="209"/>
      <c r="DX129" s="209"/>
      <c r="DY129" s="209"/>
      <c r="DZ129" s="209"/>
      <c r="EA129" s="209"/>
      <c r="EB129" s="209"/>
      <c r="EC129" s="209"/>
      <c r="ED129" s="209"/>
      <c r="EE129" s="209"/>
      <c r="EF129" s="209"/>
      <c r="EG129" s="209"/>
      <c r="EH129" s="209"/>
      <c r="EI129" s="209"/>
      <c r="EJ129" s="209"/>
      <c r="EK129" s="209"/>
      <c r="EL129" s="209"/>
      <c r="EM129" s="209"/>
      <c r="EN129" s="209"/>
      <c r="EO129" s="209"/>
      <c r="EP129" s="209"/>
      <c r="EQ129" s="209"/>
      <c r="ER129" s="209"/>
      <c r="ES129" s="209"/>
      <c r="ET129" s="209"/>
      <c r="EU129" s="209"/>
      <c r="EV129" s="209"/>
      <c r="EW129" s="209"/>
      <c r="EX129" s="209"/>
      <c r="EY129" s="209"/>
      <c r="EZ129" s="209"/>
      <c r="FA129" s="209"/>
      <c r="FB129" s="209"/>
      <c r="FC129" s="209"/>
      <c r="FD129" s="209"/>
      <c r="FE129" s="209"/>
      <c r="FF129" s="209"/>
      <c r="FG129" s="209"/>
      <c r="FH129" s="209"/>
      <c r="FI129" s="209"/>
      <c r="FJ129" s="209"/>
      <c r="FK129" s="209"/>
      <c r="FL129" s="209"/>
      <c r="FM129" s="209"/>
      <c r="FN129" s="209"/>
      <c r="FO129" s="209"/>
      <c r="FP129" s="209"/>
      <c r="FQ129" s="209"/>
      <c r="FR129" s="209"/>
      <c r="FS129" s="209"/>
      <c r="FT129" s="209"/>
      <c r="FU129" s="209"/>
      <c r="FV129" s="209"/>
      <c r="FW129" s="209"/>
      <c r="FX129" s="209"/>
      <c r="FY129" s="209"/>
      <c r="FZ129" s="209"/>
      <c r="GA129" s="209"/>
      <c r="GB129" s="209"/>
      <c r="GC129" s="209"/>
      <c r="GD129" s="209"/>
      <c r="GE129" s="209"/>
      <c r="GF129" s="209"/>
      <c r="GG129" s="209"/>
      <c r="GH129" s="209"/>
      <c r="GI129" s="209"/>
      <c r="GJ129" s="209"/>
      <c r="GK129" s="209"/>
      <c r="GL129" s="209"/>
      <c r="GM129" s="209"/>
      <c r="GN129" s="209"/>
      <c r="GO129" s="209"/>
      <c r="GP129" s="209"/>
      <c r="GQ129" s="209"/>
      <c r="GR129" s="209"/>
      <c r="GS129" s="209"/>
      <c r="GT129" s="209"/>
      <c r="GU129" s="209"/>
      <c r="GV129" s="209"/>
      <c r="GW129" s="209"/>
      <c r="GX129" s="209"/>
      <c r="GY129" s="209"/>
      <c r="GZ129" s="209"/>
      <c r="HA129" s="209"/>
      <c r="HB129" s="209"/>
      <c r="HC129" s="209"/>
      <c r="HD129" s="209"/>
      <c r="HE129" s="209"/>
      <c r="HF129" s="209"/>
      <c r="HG129" s="209"/>
      <c r="HH129" s="209"/>
      <c r="HI129" s="209"/>
      <c r="HJ129" s="209"/>
      <c r="HK129" s="209"/>
      <c r="HL129" s="209"/>
      <c r="HM129" s="209"/>
      <c r="HN129" s="209"/>
      <c r="HO129" s="209"/>
    </row>
    <row r="130" spans="1:223" s="211" customFormat="1" x14ac:dyDescent="0.25">
      <c r="A130" s="209"/>
      <c r="B130" s="202"/>
      <c r="C130" s="210"/>
      <c r="D130" s="202"/>
      <c r="E130" s="202"/>
      <c r="F130" s="202"/>
      <c r="G130" s="202"/>
      <c r="AD130" s="209"/>
      <c r="AE130" s="209"/>
      <c r="AF130" s="209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  <c r="BI130" s="209"/>
      <c r="BJ130" s="209"/>
      <c r="BK130" s="209"/>
      <c r="BL130" s="209"/>
      <c r="BM130" s="209"/>
      <c r="BN130" s="209"/>
      <c r="BO130" s="209"/>
      <c r="BP130" s="209"/>
      <c r="BQ130" s="209"/>
      <c r="BR130" s="209"/>
      <c r="BS130" s="209"/>
      <c r="BT130" s="209"/>
      <c r="BU130" s="209"/>
      <c r="BV130" s="209"/>
      <c r="BW130" s="209"/>
      <c r="BX130" s="209"/>
      <c r="BY130" s="209"/>
      <c r="BZ130" s="209"/>
      <c r="CA130" s="209"/>
      <c r="CB130" s="209"/>
      <c r="CC130" s="209"/>
      <c r="CD130" s="209"/>
      <c r="CE130" s="209"/>
      <c r="CF130" s="209"/>
      <c r="CG130" s="209"/>
      <c r="CH130" s="209"/>
      <c r="CI130" s="209"/>
      <c r="CJ130" s="209"/>
      <c r="CK130" s="209"/>
      <c r="CL130" s="209"/>
      <c r="CM130" s="209"/>
      <c r="CN130" s="209"/>
      <c r="CO130" s="209"/>
      <c r="CP130" s="209"/>
      <c r="CQ130" s="209"/>
      <c r="CR130" s="209"/>
      <c r="CS130" s="209"/>
      <c r="CT130" s="209"/>
      <c r="CU130" s="209"/>
      <c r="CV130" s="209"/>
      <c r="CW130" s="209"/>
      <c r="CX130" s="209"/>
      <c r="CY130" s="209"/>
      <c r="CZ130" s="209"/>
      <c r="DA130" s="209"/>
      <c r="DB130" s="209"/>
      <c r="DC130" s="209"/>
      <c r="DD130" s="209"/>
      <c r="DE130" s="209"/>
      <c r="DF130" s="209"/>
      <c r="DG130" s="209"/>
      <c r="DH130" s="209"/>
      <c r="DI130" s="209"/>
      <c r="DJ130" s="209"/>
      <c r="DK130" s="209"/>
      <c r="DL130" s="209"/>
      <c r="DM130" s="209"/>
      <c r="DN130" s="209"/>
      <c r="DO130" s="209"/>
      <c r="DP130" s="209"/>
      <c r="DQ130" s="209"/>
      <c r="DR130" s="209"/>
      <c r="DS130" s="209"/>
      <c r="DT130" s="209"/>
      <c r="DU130" s="209"/>
      <c r="DV130" s="209"/>
      <c r="DW130" s="209"/>
      <c r="DX130" s="209"/>
      <c r="DY130" s="209"/>
      <c r="DZ130" s="209"/>
      <c r="EA130" s="209"/>
      <c r="EB130" s="209"/>
      <c r="EC130" s="209"/>
      <c r="ED130" s="209"/>
      <c r="EE130" s="209"/>
      <c r="EF130" s="209"/>
      <c r="EG130" s="209"/>
      <c r="EH130" s="209"/>
      <c r="EI130" s="209"/>
      <c r="EJ130" s="209"/>
      <c r="EK130" s="209"/>
      <c r="EL130" s="209"/>
      <c r="EM130" s="209"/>
      <c r="EN130" s="209"/>
      <c r="EO130" s="209"/>
      <c r="EP130" s="209"/>
      <c r="EQ130" s="209"/>
      <c r="ER130" s="209"/>
      <c r="ES130" s="209"/>
      <c r="ET130" s="209"/>
      <c r="EU130" s="209"/>
      <c r="EV130" s="209"/>
      <c r="EW130" s="209"/>
      <c r="EX130" s="209"/>
      <c r="EY130" s="209"/>
      <c r="EZ130" s="209"/>
      <c r="FA130" s="209"/>
      <c r="FB130" s="209"/>
      <c r="FC130" s="209"/>
      <c r="FD130" s="209"/>
      <c r="FE130" s="209"/>
      <c r="FF130" s="209"/>
      <c r="FG130" s="209"/>
      <c r="FH130" s="209"/>
      <c r="FI130" s="209"/>
      <c r="FJ130" s="209"/>
      <c r="FK130" s="209"/>
      <c r="FL130" s="209"/>
      <c r="FM130" s="209"/>
      <c r="FN130" s="209"/>
      <c r="FO130" s="209"/>
      <c r="FP130" s="209"/>
      <c r="FQ130" s="209"/>
      <c r="FR130" s="209"/>
      <c r="FS130" s="209"/>
      <c r="FT130" s="209"/>
      <c r="FU130" s="209"/>
      <c r="FV130" s="209"/>
      <c r="FW130" s="209"/>
      <c r="FX130" s="209"/>
      <c r="FY130" s="209"/>
      <c r="FZ130" s="209"/>
      <c r="GA130" s="209"/>
      <c r="GB130" s="209"/>
      <c r="GC130" s="209"/>
      <c r="GD130" s="209"/>
      <c r="GE130" s="209"/>
      <c r="GF130" s="209"/>
      <c r="GG130" s="209"/>
      <c r="GH130" s="209"/>
      <c r="GI130" s="209"/>
      <c r="GJ130" s="209"/>
      <c r="GK130" s="209"/>
      <c r="GL130" s="209"/>
      <c r="GM130" s="209"/>
      <c r="GN130" s="209"/>
      <c r="GO130" s="209"/>
      <c r="GP130" s="209"/>
      <c r="GQ130" s="209"/>
      <c r="GR130" s="209"/>
      <c r="GS130" s="209"/>
      <c r="GT130" s="209"/>
      <c r="GU130" s="209"/>
      <c r="GV130" s="209"/>
      <c r="GW130" s="209"/>
      <c r="GX130" s="209"/>
      <c r="GY130" s="209"/>
      <c r="GZ130" s="209"/>
      <c r="HA130" s="209"/>
      <c r="HB130" s="209"/>
      <c r="HC130" s="209"/>
      <c r="HD130" s="209"/>
      <c r="HE130" s="209"/>
      <c r="HF130" s="209"/>
      <c r="HG130" s="209"/>
      <c r="HH130" s="209"/>
      <c r="HI130" s="209"/>
      <c r="HJ130" s="209"/>
      <c r="HK130" s="209"/>
      <c r="HL130" s="209"/>
      <c r="HM130" s="209"/>
      <c r="HN130" s="209"/>
      <c r="HO130" s="209"/>
    </row>
    <row r="131" spans="1:223" s="211" customFormat="1" x14ac:dyDescent="0.25">
      <c r="A131" s="209"/>
      <c r="B131" s="202"/>
      <c r="C131" s="210"/>
      <c r="D131" s="202"/>
      <c r="E131" s="202"/>
      <c r="F131" s="202"/>
      <c r="G131" s="202"/>
      <c r="AD131" s="209"/>
      <c r="AE131" s="209"/>
      <c r="AF131" s="209"/>
      <c r="AG131" s="209"/>
      <c r="AH131" s="209"/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  <c r="BS131" s="209"/>
      <c r="BT131" s="209"/>
      <c r="BU131" s="209"/>
      <c r="BV131" s="209"/>
      <c r="BW131" s="209"/>
      <c r="BX131" s="209"/>
      <c r="BY131" s="209"/>
      <c r="BZ131" s="209"/>
      <c r="CA131" s="209"/>
      <c r="CB131" s="209"/>
      <c r="CC131" s="209"/>
      <c r="CD131" s="209"/>
      <c r="CE131" s="209"/>
      <c r="CF131" s="209"/>
      <c r="CG131" s="209"/>
      <c r="CH131" s="209"/>
      <c r="CI131" s="209"/>
      <c r="CJ131" s="209"/>
      <c r="CK131" s="209"/>
      <c r="CL131" s="209"/>
      <c r="CM131" s="209"/>
      <c r="CN131" s="209"/>
      <c r="CO131" s="209"/>
      <c r="CP131" s="209"/>
      <c r="CQ131" s="209"/>
      <c r="CR131" s="209"/>
      <c r="CS131" s="209"/>
      <c r="CT131" s="209"/>
      <c r="CU131" s="209"/>
      <c r="CV131" s="209"/>
      <c r="CW131" s="209"/>
      <c r="CX131" s="209"/>
      <c r="CY131" s="209"/>
      <c r="CZ131" s="209"/>
      <c r="DA131" s="209"/>
      <c r="DB131" s="209"/>
      <c r="DC131" s="209"/>
      <c r="DD131" s="209"/>
      <c r="DE131" s="209"/>
      <c r="DF131" s="209"/>
      <c r="DG131" s="209"/>
      <c r="DH131" s="209"/>
      <c r="DI131" s="209"/>
      <c r="DJ131" s="209"/>
      <c r="DK131" s="209"/>
      <c r="DL131" s="209"/>
      <c r="DM131" s="209"/>
      <c r="DN131" s="209"/>
      <c r="DO131" s="209"/>
      <c r="DP131" s="209"/>
      <c r="DQ131" s="209"/>
      <c r="DR131" s="209"/>
      <c r="DS131" s="209"/>
      <c r="DT131" s="209"/>
      <c r="DU131" s="209"/>
      <c r="DV131" s="209"/>
      <c r="DW131" s="209"/>
      <c r="DX131" s="209"/>
      <c r="DY131" s="209"/>
      <c r="DZ131" s="209"/>
      <c r="EA131" s="209"/>
      <c r="EB131" s="209"/>
      <c r="EC131" s="209"/>
      <c r="ED131" s="209"/>
      <c r="EE131" s="209"/>
      <c r="EF131" s="209"/>
      <c r="EG131" s="209"/>
      <c r="EH131" s="209"/>
      <c r="EI131" s="209"/>
      <c r="EJ131" s="209"/>
      <c r="EK131" s="209"/>
      <c r="EL131" s="209"/>
      <c r="EM131" s="209"/>
      <c r="EN131" s="209"/>
      <c r="EO131" s="209"/>
      <c r="EP131" s="209"/>
      <c r="EQ131" s="209"/>
      <c r="ER131" s="209"/>
      <c r="ES131" s="209"/>
      <c r="ET131" s="209"/>
      <c r="EU131" s="209"/>
      <c r="EV131" s="209"/>
      <c r="EW131" s="209"/>
      <c r="EX131" s="209"/>
      <c r="EY131" s="209"/>
      <c r="EZ131" s="209"/>
      <c r="FA131" s="209"/>
      <c r="FB131" s="209"/>
      <c r="FC131" s="209"/>
      <c r="FD131" s="209"/>
      <c r="FE131" s="209"/>
      <c r="FF131" s="209"/>
      <c r="FG131" s="209"/>
      <c r="FH131" s="209"/>
      <c r="FI131" s="209"/>
      <c r="FJ131" s="209"/>
      <c r="FK131" s="209"/>
      <c r="FL131" s="209"/>
      <c r="FM131" s="209"/>
      <c r="FN131" s="209"/>
      <c r="FO131" s="209"/>
      <c r="FP131" s="209"/>
      <c r="FQ131" s="209"/>
      <c r="FR131" s="209"/>
      <c r="FS131" s="209"/>
      <c r="FT131" s="209"/>
      <c r="FU131" s="209"/>
      <c r="FV131" s="209"/>
      <c r="FW131" s="209"/>
      <c r="FX131" s="209"/>
      <c r="FY131" s="209"/>
      <c r="FZ131" s="209"/>
      <c r="GA131" s="209"/>
      <c r="GB131" s="209"/>
      <c r="GC131" s="209"/>
      <c r="GD131" s="209"/>
      <c r="GE131" s="209"/>
      <c r="GF131" s="209"/>
      <c r="GG131" s="209"/>
      <c r="GH131" s="209"/>
      <c r="GI131" s="209"/>
      <c r="GJ131" s="209"/>
      <c r="GK131" s="209"/>
      <c r="GL131" s="209"/>
      <c r="GM131" s="209"/>
      <c r="GN131" s="209"/>
      <c r="GO131" s="209"/>
      <c r="GP131" s="209"/>
      <c r="GQ131" s="209"/>
      <c r="GR131" s="209"/>
      <c r="GS131" s="209"/>
      <c r="GT131" s="209"/>
      <c r="GU131" s="209"/>
      <c r="GV131" s="209"/>
      <c r="GW131" s="209"/>
      <c r="GX131" s="209"/>
      <c r="GY131" s="209"/>
      <c r="GZ131" s="209"/>
      <c r="HA131" s="209"/>
      <c r="HB131" s="209"/>
      <c r="HC131" s="209"/>
      <c r="HD131" s="209"/>
      <c r="HE131" s="209"/>
      <c r="HF131" s="209"/>
      <c r="HG131" s="209"/>
      <c r="HH131" s="209"/>
      <c r="HI131" s="209"/>
      <c r="HJ131" s="209"/>
      <c r="HK131" s="209"/>
      <c r="HL131" s="209"/>
      <c r="HM131" s="209"/>
      <c r="HN131" s="209"/>
      <c r="HO131" s="209"/>
    </row>
    <row r="132" spans="1:223" s="211" customFormat="1" x14ac:dyDescent="0.25">
      <c r="A132" s="209"/>
      <c r="B132" s="202"/>
      <c r="C132" s="210"/>
      <c r="D132" s="202"/>
      <c r="E132" s="202"/>
      <c r="F132" s="202"/>
      <c r="G132" s="202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  <c r="BS132" s="209"/>
      <c r="BT132" s="209"/>
      <c r="BU132" s="209"/>
      <c r="BV132" s="209"/>
      <c r="BW132" s="209"/>
      <c r="BX132" s="209"/>
      <c r="BY132" s="209"/>
      <c r="BZ132" s="209"/>
      <c r="CA132" s="209"/>
      <c r="CB132" s="209"/>
      <c r="CC132" s="209"/>
      <c r="CD132" s="209"/>
      <c r="CE132" s="209"/>
      <c r="CF132" s="209"/>
      <c r="CG132" s="209"/>
      <c r="CH132" s="209"/>
      <c r="CI132" s="209"/>
      <c r="CJ132" s="209"/>
      <c r="CK132" s="209"/>
      <c r="CL132" s="209"/>
      <c r="CM132" s="209"/>
      <c r="CN132" s="209"/>
      <c r="CO132" s="209"/>
      <c r="CP132" s="209"/>
      <c r="CQ132" s="209"/>
      <c r="CR132" s="209"/>
      <c r="CS132" s="209"/>
      <c r="CT132" s="209"/>
      <c r="CU132" s="209"/>
      <c r="CV132" s="209"/>
      <c r="CW132" s="209"/>
      <c r="CX132" s="209"/>
      <c r="CY132" s="209"/>
      <c r="CZ132" s="209"/>
      <c r="DA132" s="209"/>
      <c r="DB132" s="209"/>
      <c r="DC132" s="209"/>
      <c r="DD132" s="209"/>
      <c r="DE132" s="209"/>
      <c r="DF132" s="209"/>
      <c r="DG132" s="209"/>
      <c r="DH132" s="209"/>
      <c r="DI132" s="209"/>
      <c r="DJ132" s="209"/>
      <c r="DK132" s="209"/>
      <c r="DL132" s="209"/>
      <c r="DM132" s="209"/>
      <c r="DN132" s="209"/>
      <c r="DO132" s="209"/>
      <c r="DP132" s="209"/>
      <c r="DQ132" s="209"/>
      <c r="DR132" s="209"/>
      <c r="DS132" s="209"/>
      <c r="DT132" s="209"/>
      <c r="DU132" s="209"/>
      <c r="DV132" s="209"/>
      <c r="DW132" s="209"/>
      <c r="DX132" s="209"/>
      <c r="DY132" s="209"/>
      <c r="DZ132" s="209"/>
      <c r="EA132" s="209"/>
      <c r="EB132" s="209"/>
      <c r="EC132" s="209"/>
      <c r="ED132" s="209"/>
      <c r="EE132" s="209"/>
      <c r="EF132" s="209"/>
      <c r="EG132" s="209"/>
      <c r="EH132" s="209"/>
      <c r="EI132" s="209"/>
      <c r="EJ132" s="209"/>
      <c r="EK132" s="209"/>
      <c r="EL132" s="209"/>
      <c r="EM132" s="209"/>
      <c r="EN132" s="209"/>
      <c r="EO132" s="209"/>
      <c r="EP132" s="209"/>
      <c r="EQ132" s="209"/>
      <c r="ER132" s="209"/>
      <c r="ES132" s="209"/>
      <c r="ET132" s="209"/>
      <c r="EU132" s="209"/>
      <c r="EV132" s="209"/>
      <c r="EW132" s="209"/>
      <c r="EX132" s="209"/>
      <c r="EY132" s="209"/>
      <c r="EZ132" s="209"/>
      <c r="FA132" s="209"/>
      <c r="FB132" s="209"/>
      <c r="FC132" s="209"/>
      <c r="FD132" s="209"/>
      <c r="FE132" s="209"/>
      <c r="FF132" s="209"/>
      <c r="FG132" s="209"/>
      <c r="FH132" s="209"/>
      <c r="FI132" s="209"/>
      <c r="FJ132" s="209"/>
      <c r="FK132" s="209"/>
      <c r="FL132" s="209"/>
      <c r="FM132" s="209"/>
      <c r="FN132" s="209"/>
      <c r="FO132" s="209"/>
      <c r="FP132" s="209"/>
      <c r="FQ132" s="209"/>
      <c r="FR132" s="209"/>
      <c r="FS132" s="209"/>
      <c r="FT132" s="209"/>
      <c r="FU132" s="209"/>
      <c r="FV132" s="209"/>
      <c r="FW132" s="209"/>
      <c r="FX132" s="209"/>
      <c r="FY132" s="209"/>
      <c r="FZ132" s="209"/>
      <c r="GA132" s="209"/>
      <c r="GB132" s="209"/>
      <c r="GC132" s="209"/>
      <c r="GD132" s="209"/>
      <c r="GE132" s="209"/>
      <c r="GF132" s="209"/>
      <c r="GG132" s="209"/>
      <c r="GH132" s="209"/>
      <c r="GI132" s="209"/>
      <c r="GJ132" s="209"/>
      <c r="GK132" s="209"/>
      <c r="GL132" s="209"/>
      <c r="GM132" s="209"/>
      <c r="GN132" s="209"/>
      <c r="GO132" s="209"/>
      <c r="GP132" s="209"/>
      <c r="GQ132" s="209"/>
      <c r="GR132" s="209"/>
      <c r="GS132" s="209"/>
      <c r="GT132" s="209"/>
      <c r="GU132" s="209"/>
      <c r="GV132" s="209"/>
      <c r="GW132" s="209"/>
      <c r="GX132" s="209"/>
      <c r="GY132" s="209"/>
      <c r="GZ132" s="209"/>
      <c r="HA132" s="209"/>
      <c r="HB132" s="209"/>
      <c r="HC132" s="209"/>
      <c r="HD132" s="209"/>
      <c r="HE132" s="209"/>
      <c r="HF132" s="209"/>
      <c r="HG132" s="209"/>
      <c r="HH132" s="209"/>
      <c r="HI132" s="209"/>
      <c r="HJ132" s="209"/>
      <c r="HK132" s="209"/>
      <c r="HL132" s="209"/>
      <c r="HM132" s="209"/>
      <c r="HN132" s="209"/>
      <c r="HO132" s="209"/>
    </row>
    <row r="133" spans="1:223" s="211" customFormat="1" x14ac:dyDescent="0.25">
      <c r="A133" s="209"/>
      <c r="B133" s="202"/>
      <c r="C133" s="210"/>
      <c r="D133" s="202"/>
      <c r="E133" s="202"/>
      <c r="F133" s="202"/>
      <c r="G133" s="202"/>
      <c r="AD133" s="209"/>
      <c r="AE133" s="209"/>
      <c r="AF133" s="209"/>
      <c r="AG133" s="209"/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  <c r="BI133" s="209"/>
      <c r="BJ133" s="209"/>
      <c r="BK133" s="209"/>
      <c r="BL133" s="209"/>
      <c r="BM133" s="209"/>
      <c r="BN133" s="209"/>
      <c r="BO133" s="209"/>
      <c r="BP133" s="209"/>
      <c r="BQ133" s="209"/>
      <c r="BR133" s="209"/>
      <c r="BS133" s="209"/>
      <c r="BT133" s="209"/>
      <c r="BU133" s="209"/>
      <c r="BV133" s="209"/>
      <c r="BW133" s="209"/>
      <c r="BX133" s="209"/>
      <c r="BY133" s="209"/>
      <c r="BZ133" s="209"/>
      <c r="CA133" s="209"/>
      <c r="CB133" s="209"/>
      <c r="CC133" s="209"/>
      <c r="CD133" s="209"/>
      <c r="CE133" s="209"/>
      <c r="CF133" s="209"/>
      <c r="CG133" s="209"/>
      <c r="CH133" s="209"/>
      <c r="CI133" s="209"/>
      <c r="CJ133" s="209"/>
      <c r="CK133" s="209"/>
      <c r="CL133" s="209"/>
      <c r="CM133" s="209"/>
      <c r="CN133" s="209"/>
      <c r="CO133" s="209"/>
      <c r="CP133" s="209"/>
      <c r="CQ133" s="209"/>
      <c r="CR133" s="209"/>
      <c r="CS133" s="209"/>
      <c r="CT133" s="209"/>
      <c r="CU133" s="209"/>
      <c r="CV133" s="209"/>
      <c r="CW133" s="209"/>
      <c r="CX133" s="209"/>
      <c r="CY133" s="209"/>
      <c r="CZ133" s="209"/>
      <c r="DA133" s="209"/>
      <c r="DB133" s="209"/>
      <c r="DC133" s="209"/>
      <c r="DD133" s="209"/>
      <c r="DE133" s="209"/>
      <c r="DF133" s="209"/>
      <c r="DG133" s="209"/>
      <c r="DH133" s="209"/>
      <c r="DI133" s="209"/>
      <c r="DJ133" s="209"/>
      <c r="DK133" s="209"/>
      <c r="DL133" s="209"/>
      <c r="DM133" s="209"/>
      <c r="DN133" s="209"/>
      <c r="DO133" s="209"/>
      <c r="DP133" s="209"/>
      <c r="DQ133" s="209"/>
      <c r="DR133" s="209"/>
      <c r="DS133" s="209"/>
      <c r="DT133" s="209"/>
      <c r="DU133" s="209"/>
      <c r="DV133" s="209"/>
      <c r="DW133" s="209"/>
      <c r="DX133" s="209"/>
      <c r="DY133" s="209"/>
      <c r="DZ133" s="209"/>
      <c r="EA133" s="209"/>
      <c r="EB133" s="209"/>
      <c r="EC133" s="209"/>
      <c r="ED133" s="209"/>
      <c r="EE133" s="209"/>
      <c r="EF133" s="209"/>
      <c r="EG133" s="209"/>
      <c r="EH133" s="209"/>
      <c r="EI133" s="209"/>
      <c r="EJ133" s="209"/>
      <c r="EK133" s="209"/>
      <c r="EL133" s="209"/>
      <c r="EM133" s="209"/>
      <c r="EN133" s="209"/>
      <c r="EO133" s="209"/>
      <c r="EP133" s="209"/>
      <c r="EQ133" s="209"/>
      <c r="ER133" s="209"/>
      <c r="ES133" s="209"/>
      <c r="ET133" s="209"/>
      <c r="EU133" s="209"/>
      <c r="EV133" s="209"/>
      <c r="EW133" s="209"/>
      <c r="EX133" s="209"/>
      <c r="EY133" s="209"/>
      <c r="EZ133" s="209"/>
      <c r="FA133" s="209"/>
      <c r="FB133" s="209"/>
      <c r="FC133" s="209"/>
      <c r="FD133" s="209"/>
      <c r="FE133" s="209"/>
      <c r="FF133" s="209"/>
      <c r="FG133" s="209"/>
      <c r="FH133" s="209"/>
      <c r="FI133" s="209"/>
      <c r="FJ133" s="209"/>
      <c r="FK133" s="209"/>
      <c r="FL133" s="209"/>
      <c r="FM133" s="209"/>
      <c r="FN133" s="209"/>
      <c r="FO133" s="209"/>
      <c r="FP133" s="209"/>
      <c r="FQ133" s="209"/>
      <c r="FR133" s="209"/>
      <c r="FS133" s="209"/>
      <c r="FT133" s="209"/>
      <c r="FU133" s="209"/>
      <c r="FV133" s="209"/>
      <c r="FW133" s="209"/>
      <c r="FX133" s="209"/>
      <c r="FY133" s="209"/>
      <c r="FZ133" s="209"/>
      <c r="GA133" s="209"/>
      <c r="GB133" s="209"/>
      <c r="GC133" s="209"/>
      <c r="GD133" s="209"/>
      <c r="GE133" s="209"/>
      <c r="GF133" s="209"/>
      <c r="GG133" s="209"/>
      <c r="GH133" s="209"/>
      <c r="GI133" s="209"/>
      <c r="GJ133" s="209"/>
      <c r="GK133" s="209"/>
      <c r="GL133" s="209"/>
      <c r="GM133" s="209"/>
      <c r="GN133" s="209"/>
      <c r="GO133" s="209"/>
      <c r="GP133" s="209"/>
      <c r="GQ133" s="209"/>
      <c r="GR133" s="209"/>
      <c r="GS133" s="209"/>
      <c r="GT133" s="209"/>
      <c r="GU133" s="209"/>
      <c r="GV133" s="209"/>
      <c r="GW133" s="209"/>
      <c r="GX133" s="209"/>
      <c r="GY133" s="209"/>
      <c r="GZ133" s="209"/>
      <c r="HA133" s="209"/>
      <c r="HB133" s="209"/>
      <c r="HC133" s="209"/>
      <c r="HD133" s="209"/>
      <c r="HE133" s="209"/>
      <c r="HF133" s="209"/>
      <c r="HG133" s="209"/>
      <c r="HH133" s="209"/>
      <c r="HI133" s="209"/>
      <c r="HJ133" s="209"/>
      <c r="HK133" s="209"/>
      <c r="HL133" s="209"/>
      <c r="HM133" s="209"/>
      <c r="HN133" s="209"/>
      <c r="HO133" s="209"/>
    </row>
    <row r="134" spans="1:223" s="211" customFormat="1" x14ac:dyDescent="0.25">
      <c r="A134" s="209"/>
      <c r="B134" s="202"/>
      <c r="C134" s="210"/>
      <c r="D134" s="202"/>
      <c r="E134" s="202"/>
      <c r="F134" s="202"/>
      <c r="G134" s="202"/>
      <c r="AD134" s="209"/>
      <c r="AE134" s="209"/>
      <c r="AF134" s="209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09"/>
      <c r="BM134" s="209"/>
      <c r="BN134" s="209"/>
      <c r="BO134" s="209"/>
      <c r="BP134" s="209"/>
      <c r="BQ134" s="209"/>
      <c r="BR134" s="209"/>
      <c r="BS134" s="209"/>
      <c r="BT134" s="209"/>
      <c r="BU134" s="209"/>
      <c r="BV134" s="209"/>
      <c r="BW134" s="209"/>
      <c r="BX134" s="209"/>
      <c r="BY134" s="209"/>
      <c r="BZ134" s="209"/>
      <c r="CA134" s="209"/>
      <c r="CB134" s="209"/>
      <c r="CC134" s="209"/>
      <c r="CD134" s="209"/>
      <c r="CE134" s="209"/>
      <c r="CF134" s="209"/>
      <c r="CG134" s="209"/>
      <c r="CH134" s="209"/>
      <c r="CI134" s="209"/>
      <c r="CJ134" s="209"/>
      <c r="CK134" s="209"/>
      <c r="CL134" s="209"/>
      <c r="CM134" s="209"/>
      <c r="CN134" s="209"/>
      <c r="CO134" s="209"/>
      <c r="CP134" s="209"/>
      <c r="CQ134" s="209"/>
      <c r="CR134" s="209"/>
      <c r="CS134" s="209"/>
      <c r="CT134" s="209"/>
      <c r="CU134" s="209"/>
      <c r="CV134" s="209"/>
      <c r="CW134" s="209"/>
      <c r="CX134" s="209"/>
      <c r="CY134" s="209"/>
      <c r="CZ134" s="209"/>
      <c r="DA134" s="209"/>
      <c r="DB134" s="209"/>
      <c r="DC134" s="209"/>
      <c r="DD134" s="209"/>
      <c r="DE134" s="209"/>
      <c r="DF134" s="209"/>
      <c r="DG134" s="209"/>
      <c r="DH134" s="209"/>
      <c r="DI134" s="209"/>
      <c r="DJ134" s="209"/>
      <c r="DK134" s="209"/>
      <c r="DL134" s="209"/>
      <c r="DM134" s="209"/>
      <c r="DN134" s="209"/>
      <c r="DO134" s="209"/>
      <c r="DP134" s="209"/>
      <c r="DQ134" s="209"/>
      <c r="DR134" s="209"/>
      <c r="DS134" s="209"/>
      <c r="DT134" s="209"/>
      <c r="DU134" s="209"/>
      <c r="DV134" s="209"/>
      <c r="DW134" s="209"/>
      <c r="DX134" s="209"/>
      <c r="DY134" s="209"/>
      <c r="DZ134" s="209"/>
      <c r="EA134" s="209"/>
      <c r="EB134" s="209"/>
      <c r="EC134" s="209"/>
      <c r="ED134" s="209"/>
      <c r="EE134" s="209"/>
      <c r="EF134" s="209"/>
      <c r="EG134" s="209"/>
      <c r="EH134" s="209"/>
      <c r="EI134" s="209"/>
      <c r="EJ134" s="209"/>
      <c r="EK134" s="209"/>
      <c r="EL134" s="209"/>
      <c r="EM134" s="209"/>
      <c r="EN134" s="209"/>
      <c r="EO134" s="209"/>
      <c r="EP134" s="209"/>
      <c r="EQ134" s="209"/>
      <c r="ER134" s="209"/>
      <c r="ES134" s="209"/>
      <c r="ET134" s="209"/>
      <c r="EU134" s="209"/>
      <c r="EV134" s="209"/>
      <c r="EW134" s="209"/>
      <c r="EX134" s="209"/>
      <c r="EY134" s="209"/>
      <c r="EZ134" s="209"/>
      <c r="FA134" s="209"/>
      <c r="FB134" s="209"/>
      <c r="FC134" s="209"/>
      <c r="FD134" s="209"/>
      <c r="FE134" s="209"/>
      <c r="FF134" s="209"/>
      <c r="FG134" s="209"/>
      <c r="FH134" s="209"/>
      <c r="FI134" s="209"/>
      <c r="FJ134" s="209"/>
      <c r="FK134" s="209"/>
      <c r="FL134" s="209"/>
      <c r="FM134" s="209"/>
      <c r="FN134" s="209"/>
      <c r="FO134" s="209"/>
      <c r="FP134" s="209"/>
      <c r="FQ134" s="209"/>
      <c r="FR134" s="209"/>
      <c r="FS134" s="209"/>
      <c r="FT134" s="209"/>
      <c r="FU134" s="209"/>
      <c r="FV134" s="209"/>
      <c r="FW134" s="209"/>
      <c r="FX134" s="209"/>
      <c r="FY134" s="209"/>
      <c r="FZ134" s="209"/>
      <c r="GA134" s="209"/>
      <c r="GB134" s="209"/>
      <c r="GC134" s="209"/>
      <c r="GD134" s="209"/>
      <c r="GE134" s="209"/>
      <c r="GF134" s="209"/>
      <c r="GG134" s="209"/>
      <c r="GH134" s="209"/>
      <c r="GI134" s="209"/>
      <c r="GJ134" s="209"/>
      <c r="GK134" s="209"/>
      <c r="GL134" s="209"/>
      <c r="GM134" s="209"/>
      <c r="GN134" s="209"/>
      <c r="GO134" s="209"/>
      <c r="GP134" s="209"/>
      <c r="GQ134" s="209"/>
      <c r="GR134" s="209"/>
      <c r="GS134" s="209"/>
      <c r="GT134" s="209"/>
      <c r="GU134" s="209"/>
      <c r="GV134" s="209"/>
      <c r="GW134" s="209"/>
      <c r="GX134" s="209"/>
      <c r="GY134" s="209"/>
      <c r="GZ134" s="209"/>
      <c r="HA134" s="209"/>
      <c r="HB134" s="209"/>
      <c r="HC134" s="209"/>
      <c r="HD134" s="209"/>
      <c r="HE134" s="209"/>
      <c r="HF134" s="209"/>
      <c r="HG134" s="209"/>
      <c r="HH134" s="209"/>
      <c r="HI134" s="209"/>
      <c r="HJ134" s="209"/>
      <c r="HK134" s="209"/>
      <c r="HL134" s="209"/>
      <c r="HM134" s="209"/>
      <c r="HN134" s="209"/>
      <c r="HO134" s="209"/>
    </row>
    <row r="135" spans="1:223" s="211" customFormat="1" x14ac:dyDescent="0.25">
      <c r="A135" s="209"/>
      <c r="B135" s="202"/>
      <c r="C135" s="210"/>
      <c r="D135" s="202"/>
      <c r="E135" s="202"/>
      <c r="F135" s="202"/>
      <c r="G135" s="202"/>
      <c r="AD135" s="209"/>
      <c r="AE135" s="209"/>
      <c r="AF135" s="209"/>
      <c r="AG135" s="209"/>
      <c r="AH135" s="209"/>
      <c r="AI135" s="209"/>
      <c r="AJ135" s="209"/>
      <c r="AK135" s="209"/>
      <c r="AL135" s="209"/>
      <c r="AM135" s="209"/>
      <c r="AN135" s="209"/>
      <c r="AO135" s="209"/>
      <c r="AP135" s="209"/>
      <c r="AQ135" s="209"/>
      <c r="AR135" s="209"/>
      <c r="AS135" s="209"/>
      <c r="AT135" s="209"/>
      <c r="AU135" s="209"/>
      <c r="AV135" s="209"/>
      <c r="AW135" s="209"/>
      <c r="AX135" s="209"/>
      <c r="AY135" s="209"/>
      <c r="AZ135" s="209"/>
      <c r="BA135" s="209"/>
      <c r="BB135" s="209"/>
      <c r="BC135" s="209"/>
      <c r="BD135" s="209"/>
      <c r="BE135" s="209"/>
      <c r="BF135" s="209"/>
      <c r="BG135" s="209"/>
      <c r="BH135" s="209"/>
      <c r="BI135" s="209"/>
      <c r="BJ135" s="209"/>
      <c r="BK135" s="209"/>
      <c r="BL135" s="209"/>
      <c r="BM135" s="209"/>
      <c r="BN135" s="209"/>
      <c r="BO135" s="209"/>
      <c r="BP135" s="209"/>
      <c r="BQ135" s="209"/>
      <c r="BR135" s="209"/>
      <c r="BS135" s="209"/>
      <c r="BT135" s="209"/>
      <c r="BU135" s="209"/>
      <c r="BV135" s="209"/>
      <c r="BW135" s="209"/>
      <c r="BX135" s="209"/>
      <c r="BY135" s="209"/>
      <c r="BZ135" s="209"/>
      <c r="CA135" s="209"/>
      <c r="CB135" s="209"/>
      <c r="CC135" s="209"/>
      <c r="CD135" s="209"/>
      <c r="CE135" s="209"/>
      <c r="CF135" s="209"/>
      <c r="CG135" s="209"/>
      <c r="CH135" s="209"/>
      <c r="CI135" s="209"/>
      <c r="CJ135" s="209"/>
      <c r="CK135" s="209"/>
      <c r="CL135" s="209"/>
      <c r="CM135" s="209"/>
      <c r="CN135" s="209"/>
      <c r="CO135" s="209"/>
      <c r="CP135" s="209"/>
      <c r="CQ135" s="209"/>
      <c r="CR135" s="209"/>
      <c r="CS135" s="209"/>
      <c r="CT135" s="209"/>
      <c r="CU135" s="209"/>
      <c r="CV135" s="209"/>
      <c r="CW135" s="209"/>
      <c r="CX135" s="209"/>
      <c r="CY135" s="209"/>
      <c r="CZ135" s="209"/>
      <c r="DA135" s="209"/>
      <c r="DB135" s="209"/>
      <c r="DC135" s="209"/>
      <c r="DD135" s="209"/>
      <c r="DE135" s="209"/>
      <c r="DF135" s="209"/>
      <c r="DG135" s="209"/>
      <c r="DH135" s="209"/>
      <c r="DI135" s="209"/>
      <c r="DJ135" s="209"/>
      <c r="DK135" s="209"/>
      <c r="DL135" s="209"/>
      <c r="DM135" s="209"/>
      <c r="DN135" s="209"/>
      <c r="DO135" s="209"/>
      <c r="DP135" s="209"/>
      <c r="DQ135" s="209"/>
      <c r="DR135" s="209"/>
      <c r="DS135" s="209"/>
      <c r="DT135" s="209"/>
      <c r="DU135" s="209"/>
      <c r="DV135" s="209"/>
      <c r="DW135" s="209"/>
      <c r="DX135" s="209"/>
      <c r="DY135" s="209"/>
      <c r="DZ135" s="209"/>
      <c r="EA135" s="209"/>
      <c r="EB135" s="209"/>
      <c r="EC135" s="209"/>
      <c r="ED135" s="209"/>
      <c r="EE135" s="209"/>
      <c r="EF135" s="209"/>
      <c r="EG135" s="209"/>
      <c r="EH135" s="209"/>
      <c r="EI135" s="209"/>
      <c r="EJ135" s="209"/>
      <c r="EK135" s="209"/>
      <c r="EL135" s="209"/>
      <c r="EM135" s="209"/>
      <c r="EN135" s="209"/>
      <c r="EO135" s="209"/>
      <c r="EP135" s="209"/>
      <c r="EQ135" s="209"/>
      <c r="ER135" s="209"/>
      <c r="ES135" s="209"/>
      <c r="ET135" s="209"/>
      <c r="EU135" s="209"/>
      <c r="EV135" s="209"/>
      <c r="EW135" s="209"/>
      <c r="EX135" s="209"/>
      <c r="EY135" s="209"/>
      <c r="EZ135" s="209"/>
      <c r="FA135" s="209"/>
      <c r="FB135" s="209"/>
      <c r="FC135" s="209"/>
      <c r="FD135" s="209"/>
      <c r="FE135" s="209"/>
      <c r="FF135" s="209"/>
      <c r="FG135" s="209"/>
      <c r="FH135" s="209"/>
      <c r="FI135" s="209"/>
      <c r="FJ135" s="209"/>
      <c r="FK135" s="209"/>
      <c r="FL135" s="209"/>
      <c r="FM135" s="209"/>
      <c r="FN135" s="209"/>
      <c r="FO135" s="209"/>
      <c r="FP135" s="209"/>
      <c r="FQ135" s="209"/>
      <c r="FR135" s="209"/>
      <c r="FS135" s="209"/>
      <c r="FT135" s="209"/>
      <c r="FU135" s="209"/>
      <c r="FV135" s="209"/>
      <c r="FW135" s="209"/>
      <c r="FX135" s="209"/>
      <c r="FY135" s="209"/>
      <c r="FZ135" s="209"/>
      <c r="GA135" s="209"/>
      <c r="GB135" s="209"/>
      <c r="GC135" s="209"/>
      <c r="GD135" s="209"/>
      <c r="GE135" s="209"/>
      <c r="GF135" s="209"/>
      <c r="GG135" s="209"/>
      <c r="GH135" s="209"/>
      <c r="GI135" s="209"/>
      <c r="GJ135" s="209"/>
      <c r="GK135" s="209"/>
      <c r="GL135" s="209"/>
      <c r="GM135" s="209"/>
      <c r="GN135" s="209"/>
      <c r="GO135" s="209"/>
      <c r="GP135" s="209"/>
      <c r="GQ135" s="209"/>
      <c r="GR135" s="209"/>
      <c r="GS135" s="209"/>
      <c r="GT135" s="209"/>
      <c r="GU135" s="209"/>
      <c r="GV135" s="209"/>
      <c r="GW135" s="209"/>
      <c r="GX135" s="209"/>
      <c r="GY135" s="209"/>
      <c r="GZ135" s="209"/>
      <c r="HA135" s="209"/>
      <c r="HB135" s="209"/>
      <c r="HC135" s="209"/>
      <c r="HD135" s="209"/>
      <c r="HE135" s="209"/>
      <c r="HF135" s="209"/>
      <c r="HG135" s="209"/>
      <c r="HH135" s="209"/>
      <c r="HI135" s="209"/>
      <c r="HJ135" s="209"/>
      <c r="HK135" s="209"/>
      <c r="HL135" s="209"/>
      <c r="HM135" s="209"/>
      <c r="HN135" s="209"/>
      <c r="HO135" s="209"/>
    </row>
    <row r="136" spans="1:223" s="211" customFormat="1" x14ac:dyDescent="0.25">
      <c r="A136" s="209"/>
      <c r="B136" s="202"/>
      <c r="C136" s="210"/>
      <c r="D136" s="202"/>
      <c r="E136" s="202"/>
      <c r="F136" s="202"/>
      <c r="G136" s="202"/>
      <c r="AD136" s="209"/>
      <c r="AE136" s="209"/>
      <c r="AF136" s="209"/>
      <c r="AG136" s="209"/>
      <c r="AH136" s="209"/>
      <c r="AI136" s="209"/>
      <c r="AJ136" s="209"/>
      <c r="AK136" s="209"/>
      <c r="AL136" s="209"/>
      <c r="AM136" s="209"/>
      <c r="AN136" s="209"/>
      <c r="AO136" s="209"/>
      <c r="AP136" s="209"/>
      <c r="AQ136" s="209"/>
      <c r="AR136" s="209"/>
      <c r="AS136" s="209"/>
      <c r="AT136" s="209"/>
      <c r="AU136" s="209"/>
      <c r="AV136" s="209"/>
      <c r="AW136" s="209"/>
      <c r="AX136" s="209"/>
      <c r="AY136" s="209"/>
      <c r="AZ136" s="209"/>
      <c r="BA136" s="209"/>
      <c r="BB136" s="209"/>
      <c r="BC136" s="209"/>
      <c r="BD136" s="209"/>
      <c r="BE136" s="209"/>
      <c r="BF136" s="209"/>
      <c r="BG136" s="209"/>
      <c r="BH136" s="209"/>
      <c r="BI136" s="209"/>
      <c r="BJ136" s="209"/>
      <c r="BK136" s="209"/>
      <c r="BL136" s="209"/>
      <c r="BM136" s="209"/>
      <c r="BN136" s="209"/>
      <c r="BO136" s="209"/>
      <c r="BP136" s="209"/>
      <c r="BQ136" s="209"/>
      <c r="BR136" s="209"/>
      <c r="BS136" s="209"/>
      <c r="BT136" s="209"/>
      <c r="BU136" s="209"/>
      <c r="BV136" s="209"/>
      <c r="BW136" s="209"/>
      <c r="BX136" s="209"/>
      <c r="BY136" s="209"/>
      <c r="BZ136" s="209"/>
      <c r="CA136" s="209"/>
      <c r="CB136" s="209"/>
      <c r="CC136" s="209"/>
      <c r="CD136" s="209"/>
      <c r="CE136" s="209"/>
      <c r="CF136" s="209"/>
      <c r="CG136" s="209"/>
      <c r="CH136" s="209"/>
      <c r="CI136" s="209"/>
      <c r="CJ136" s="209"/>
      <c r="CK136" s="209"/>
      <c r="CL136" s="209"/>
      <c r="CM136" s="209"/>
      <c r="CN136" s="209"/>
      <c r="CO136" s="209"/>
      <c r="CP136" s="209"/>
      <c r="CQ136" s="209"/>
      <c r="CR136" s="209"/>
      <c r="CS136" s="209"/>
      <c r="CT136" s="209"/>
      <c r="CU136" s="209"/>
      <c r="CV136" s="209"/>
      <c r="CW136" s="209"/>
      <c r="CX136" s="209"/>
      <c r="CY136" s="209"/>
      <c r="CZ136" s="209"/>
      <c r="DA136" s="209"/>
      <c r="DB136" s="209"/>
      <c r="DC136" s="209"/>
      <c r="DD136" s="209"/>
      <c r="DE136" s="209"/>
      <c r="DF136" s="209"/>
      <c r="DG136" s="209"/>
      <c r="DH136" s="209"/>
      <c r="DI136" s="209"/>
      <c r="DJ136" s="209"/>
      <c r="DK136" s="209"/>
      <c r="DL136" s="209"/>
      <c r="DM136" s="209"/>
      <c r="DN136" s="209"/>
      <c r="DO136" s="209"/>
      <c r="DP136" s="209"/>
      <c r="DQ136" s="209"/>
      <c r="DR136" s="209"/>
      <c r="DS136" s="209"/>
      <c r="DT136" s="209"/>
      <c r="DU136" s="209"/>
      <c r="DV136" s="209"/>
      <c r="DW136" s="209"/>
      <c r="DX136" s="209"/>
      <c r="DY136" s="209"/>
      <c r="DZ136" s="209"/>
      <c r="EA136" s="209"/>
      <c r="EB136" s="209"/>
      <c r="EC136" s="209"/>
      <c r="ED136" s="209"/>
      <c r="EE136" s="209"/>
      <c r="EF136" s="209"/>
      <c r="EG136" s="209"/>
      <c r="EH136" s="209"/>
      <c r="EI136" s="209"/>
      <c r="EJ136" s="209"/>
      <c r="EK136" s="209"/>
      <c r="EL136" s="209"/>
      <c r="EM136" s="209"/>
      <c r="EN136" s="209"/>
      <c r="EO136" s="209"/>
      <c r="EP136" s="209"/>
      <c r="EQ136" s="209"/>
      <c r="ER136" s="209"/>
      <c r="ES136" s="209"/>
      <c r="ET136" s="209"/>
      <c r="EU136" s="209"/>
      <c r="EV136" s="209"/>
      <c r="EW136" s="209"/>
      <c r="EX136" s="209"/>
      <c r="EY136" s="209"/>
      <c r="EZ136" s="209"/>
      <c r="FA136" s="209"/>
      <c r="FB136" s="209"/>
      <c r="FC136" s="209"/>
      <c r="FD136" s="209"/>
      <c r="FE136" s="209"/>
      <c r="FF136" s="209"/>
      <c r="FG136" s="209"/>
      <c r="FH136" s="209"/>
      <c r="FI136" s="209"/>
      <c r="FJ136" s="209"/>
      <c r="FK136" s="209"/>
      <c r="FL136" s="209"/>
      <c r="FM136" s="209"/>
      <c r="FN136" s="209"/>
      <c r="FO136" s="209"/>
      <c r="FP136" s="209"/>
      <c r="FQ136" s="209"/>
      <c r="FR136" s="209"/>
      <c r="FS136" s="209"/>
      <c r="FT136" s="209"/>
      <c r="FU136" s="209"/>
      <c r="FV136" s="209"/>
      <c r="FW136" s="209"/>
      <c r="FX136" s="209"/>
      <c r="FY136" s="209"/>
      <c r="FZ136" s="209"/>
      <c r="GA136" s="209"/>
      <c r="GB136" s="209"/>
      <c r="GC136" s="209"/>
      <c r="GD136" s="209"/>
      <c r="GE136" s="209"/>
      <c r="GF136" s="209"/>
      <c r="GG136" s="209"/>
      <c r="GH136" s="209"/>
      <c r="GI136" s="209"/>
      <c r="GJ136" s="209"/>
      <c r="GK136" s="209"/>
      <c r="GL136" s="209"/>
      <c r="GM136" s="209"/>
      <c r="GN136" s="209"/>
      <c r="GO136" s="209"/>
      <c r="GP136" s="209"/>
      <c r="GQ136" s="209"/>
      <c r="GR136" s="209"/>
      <c r="GS136" s="209"/>
      <c r="GT136" s="209"/>
      <c r="GU136" s="209"/>
      <c r="GV136" s="209"/>
      <c r="GW136" s="209"/>
      <c r="GX136" s="209"/>
      <c r="GY136" s="209"/>
      <c r="GZ136" s="209"/>
      <c r="HA136" s="209"/>
      <c r="HB136" s="209"/>
      <c r="HC136" s="209"/>
      <c r="HD136" s="209"/>
      <c r="HE136" s="209"/>
      <c r="HF136" s="209"/>
      <c r="HG136" s="209"/>
      <c r="HH136" s="209"/>
      <c r="HI136" s="209"/>
      <c r="HJ136" s="209"/>
      <c r="HK136" s="209"/>
      <c r="HL136" s="209"/>
      <c r="HM136" s="209"/>
      <c r="HN136" s="209"/>
      <c r="HO136" s="209"/>
    </row>
    <row r="137" spans="1:223" s="211" customFormat="1" x14ac:dyDescent="0.25">
      <c r="A137" s="209"/>
      <c r="B137" s="202"/>
      <c r="C137" s="210"/>
      <c r="D137" s="202"/>
      <c r="E137" s="202"/>
      <c r="F137" s="202"/>
      <c r="G137" s="202"/>
      <c r="AD137" s="209"/>
      <c r="AE137" s="209"/>
      <c r="AF137" s="209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209"/>
      <c r="AT137" s="209"/>
      <c r="AU137" s="209"/>
      <c r="AV137" s="209"/>
      <c r="AW137" s="209"/>
      <c r="AX137" s="209"/>
      <c r="AY137" s="209"/>
      <c r="AZ137" s="209"/>
      <c r="BA137" s="209"/>
      <c r="BB137" s="209"/>
      <c r="BC137" s="209"/>
      <c r="BD137" s="209"/>
      <c r="BE137" s="209"/>
      <c r="BF137" s="209"/>
      <c r="BG137" s="209"/>
      <c r="BH137" s="209"/>
      <c r="BI137" s="209"/>
      <c r="BJ137" s="209"/>
      <c r="BK137" s="209"/>
      <c r="BL137" s="209"/>
      <c r="BM137" s="209"/>
      <c r="BN137" s="209"/>
      <c r="BO137" s="209"/>
      <c r="BP137" s="209"/>
      <c r="BQ137" s="209"/>
      <c r="BR137" s="209"/>
      <c r="BS137" s="209"/>
      <c r="BT137" s="209"/>
      <c r="BU137" s="209"/>
      <c r="BV137" s="209"/>
      <c r="BW137" s="209"/>
      <c r="BX137" s="209"/>
      <c r="BY137" s="209"/>
      <c r="BZ137" s="209"/>
      <c r="CA137" s="209"/>
      <c r="CB137" s="209"/>
      <c r="CC137" s="209"/>
      <c r="CD137" s="209"/>
      <c r="CE137" s="209"/>
      <c r="CF137" s="209"/>
      <c r="CG137" s="209"/>
      <c r="CH137" s="209"/>
      <c r="CI137" s="209"/>
      <c r="CJ137" s="209"/>
      <c r="CK137" s="209"/>
      <c r="CL137" s="209"/>
      <c r="CM137" s="209"/>
      <c r="CN137" s="209"/>
      <c r="CO137" s="209"/>
      <c r="CP137" s="209"/>
      <c r="CQ137" s="209"/>
      <c r="CR137" s="209"/>
      <c r="CS137" s="209"/>
      <c r="CT137" s="209"/>
      <c r="CU137" s="209"/>
      <c r="CV137" s="209"/>
      <c r="CW137" s="209"/>
      <c r="CX137" s="209"/>
      <c r="CY137" s="209"/>
      <c r="CZ137" s="209"/>
      <c r="DA137" s="209"/>
      <c r="DB137" s="209"/>
      <c r="DC137" s="209"/>
      <c r="DD137" s="209"/>
      <c r="DE137" s="209"/>
      <c r="DF137" s="209"/>
      <c r="DG137" s="209"/>
      <c r="DH137" s="209"/>
      <c r="DI137" s="209"/>
      <c r="DJ137" s="209"/>
      <c r="DK137" s="209"/>
      <c r="DL137" s="209"/>
      <c r="DM137" s="209"/>
      <c r="DN137" s="209"/>
      <c r="DO137" s="209"/>
      <c r="DP137" s="209"/>
      <c r="DQ137" s="209"/>
      <c r="DR137" s="209"/>
      <c r="DS137" s="209"/>
      <c r="DT137" s="209"/>
      <c r="DU137" s="209"/>
      <c r="DV137" s="209"/>
      <c r="DW137" s="209"/>
      <c r="DX137" s="209"/>
      <c r="DY137" s="209"/>
      <c r="DZ137" s="209"/>
      <c r="EA137" s="209"/>
      <c r="EB137" s="209"/>
      <c r="EC137" s="209"/>
      <c r="ED137" s="209"/>
      <c r="EE137" s="209"/>
      <c r="EF137" s="209"/>
      <c r="EG137" s="209"/>
      <c r="EH137" s="209"/>
      <c r="EI137" s="209"/>
      <c r="EJ137" s="209"/>
      <c r="EK137" s="209"/>
      <c r="EL137" s="209"/>
      <c r="EM137" s="209"/>
      <c r="EN137" s="209"/>
      <c r="EO137" s="209"/>
      <c r="EP137" s="209"/>
      <c r="EQ137" s="209"/>
      <c r="ER137" s="209"/>
      <c r="ES137" s="209"/>
      <c r="ET137" s="209"/>
      <c r="EU137" s="209"/>
      <c r="EV137" s="209"/>
      <c r="EW137" s="209"/>
      <c r="EX137" s="209"/>
      <c r="EY137" s="209"/>
      <c r="EZ137" s="209"/>
      <c r="FA137" s="209"/>
      <c r="FB137" s="209"/>
      <c r="FC137" s="209"/>
      <c r="FD137" s="209"/>
      <c r="FE137" s="209"/>
      <c r="FF137" s="209"/>
      <c r="FG137" s="209"/>
      <c r="FH137" s="209"/>
      <c r="FI137" s="209"/>
      <c r="FJ137" s="209"/>
      <c r="FK137" s="209"/>
      <c r="FL137" s="209"/>
      <c r="FM137" s="209"/>
      <c r="FN137" s="209"/>
      <c r="FO137" s="209"/>
      <c r="FP137" s="209"/>
      <c r="FQ137" s="209"/>
      <c r="FR137" s="209"/>
      <c r="FS137" s="209"/>
      <c r="FT137" s="209"/>
      <c r="FU137" s="209"/>
      <c r="FV137" s="209"/>
      <c r="FW137" s="209"/>
      <c r="FX137" s="209"/>
      <c r="FY137" s="209"/>
      <c r="FZ137" s="209"/>
      <c r="GA137" s="209"/>
      <c r="GB137" s="209"/>
      <c r="GC137" s="209"/>
      <c r="GD137" s="209"/>
      <c r="GE137" s="209"/>
      <c r="GF137" s="209"/>
      <c r="GG137" s="209"/>
      <c r="GH137" s="209"/>
      <c r="GI137" s="209"/>
      <c r="GJ137" s="209"/>
      <c r="GK137" s="209"/>
      <c r="GL137" s="209"/>
      <c r="GM137" s="209"/>
      <c r="GN137" s="209"/>
      <c r="GO137" s="209"/>
      <c r="GP137" s="209"/>
      <c r="GQ137" s="209"/>
      <c r="GR137" s="209"/>
      <c r="GS137" s="209"/>
      <c r="GT137" s="209"/>
      <c r="GU137" s="209"/>
      <c r="GV137" s="209"/>
      <c r="GW137" s="209"/>
      <c r="GX137" s="209"/>
      <c r="GY137" s="209"/>
      <c r="GZ137" s="209"/>
      <c r="HA137" s="209"/>
      <c r="HB137" s="209"/>
      <c r="HC137" s="209"/>
      <c r="HD137" s="209"/>
      <c r="HE137" s="209"/>
      <c r="HF137" s="209"/>
      <c r="HG137" s="209"/>
      <c r="HH137" s="209"/>
      <c r="HI137" s="209"/>
      <c r="HJ137" s="209"/>
      <c r="HK137" s="209"/>
      <c r="HL137" s="209"/>
      <c r="HM137" s="209"/>
      <c r="HN137" s="209"/>
      <c r="HO137" s="209"/>
    </row>
    <row r="138" spans="1:223" s="211" customFormat="1" x14ac:dyDescent="0.25">
      <c r="A138" s="209"/>
      <c r="B138" s="202"/>
      <c r="C138" s="210"/>
      <c r="D138" s="202"/>
      <c r="E138" s="202"/>
      <c r="F138" s="202"/>
      <c r="G138" s="202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09"/>
      <c r="AT138" s="209"/>
      <c r="AU138" s="209"/>
      <c r="AV138" s="209"/>
      <c r="AW138" s="209"/>
      <c r="AX138" s="209"/>
      <c r="AY138" s="209"/>
      <c r="AZ138" s="209"/>
      <c r="BA138" s="209"/>
      <c r="BB138" s="209"/>
      <c r="BC138" s="209"/>
      <c r="BD138" s="209"/>
      <c r="BE138" s="209"/>
      <c r="BF138" s="209"/>
      <c r="BG138" s="209"/>
      <c r="BH138" s="209"/>
      <c r="BI138" s="209"/>
      <c r="BJ138" s="209"/>
      <c r="BK138" s="209"/>
      <c r="BL138" s="209"/>
      <c r="BM138" s="209"/>
      <c r="BN138" s="209"/>
      <c r="BO138" s="209"/>
      <c r="BP138" s="209"/>
      <c r="BQ138" s="209"/>
      <c r="BR138" s="209"/>
      <c r="BS138" s="209"/>
      <c r="BT138" s="209"/>
      <c r="BU138" s="209"/>
      <c r="BV138" s="209"/>
      <c r="BW138" s="209"/>
      <c r="BX138" s="209"/>
      <c r="BY138" s="209"/>
      <c r="BZ138" s="209"/>
      <c r="CA138" s="209"/>
      <c r="CB138" s="209"/>
      <c r="CC138" s="209"/>
      <c r="CD138" s="209"/>
      <c r="CE138" s="209"/>
      <c r="CF138" s="209"/>
      <c r="CG138" s="209"/>
      <c r="CH138" s="209"/>
      <c r="CI138" s="209"/>
      <c r="CJ138" s="209"/>
      <c r="CK138" s="209"/>
      <c r="CL138" s="209"/>
      <c r="CM138" s="209"/>
      <c r="CN138" s="209"/>
      <c r="CO138" s="209"/>
      <c r="CP138" s="209"/>
      <c r="CQ138" s="209"/>
      <c r="CR138" s="209"/>
      <c r="CS138" s="209"/>
      <c r="CT138" s="209"/>
      <c r="CU138" s="209"/>
      <c r="CV138" s="209"/>
      <c r="CW138" s="209"/>
      <c r="CX138" s="209"/>
      <c r="CY138" s="209"/>
      <c r="CZ138" s="209"/>
      <c r="DA138" s="209"/>
      <c r="DB138" s="209"/>
      <c r="DC138" s="209"/>
      <c r="DD138" s="209"/>
      <c r="DE138" s="209"/>
      <c r="DF138" s="209"/>
      <c r="DG138" s="209"/>
      <c r="DH138" s="209"/>
      <c r="DI138" s="209"/>
      <c r="DJ138" s="209"/>
      <c r="DK138" s="209"/>
      <c r="DL138" s="209"/>
      <c r="DM138" s="209"/>
      <c r="DN138" s="209"/>
      <c r="DO138" s="209"/>
      <c r="DP138" s="209"/>
      <c r="DQ138" s="209"/>
      <c r="DR138" s="209"/>
      <c r="DS138" s="209"/>
      <c r="DT138" s="209"/>
      <c r="DU138" s="209"/>
      <c r="DV138" s="209"/>
      <c r="DW138" s="209"/>
      <c r="DX138" s="209"/>
      <c r="DY138" s="209"/>
      <c r="DZ138" s="209"/>
      <c r="EA138" s="209"/>
      <c r="EB138" s="209"/>
      <c r="EC138" s="209"/>
      <c r="ED138" s="209"/>
      <c r="EE138" s="209"/>
      <c r="EF138" s="209"/>
      <c r="EG138" s="209"/>
      <c r="EH138" s="209"/>
      <c r="EI138" s="209"/>
      <c r="EJ138" s="209"/>
      <c r="EK138" s="209"/>
      <c r="EL138" s="209"/>
      <c r="EM138" s="209"/>
      <c r="EN138" s="209"/>
      <c r="EO138" s="209"/>
      <c r="EP138" s="209"/>
      <c r="EQ138" s="209"/>
      <c r="ER138" s="209"/>
      <c r="ES138" s="209"/>
      <c r="ET138" s="209"/>
      <c r="EU138" s="209"/>
      <c r="EV138" s="209"/>
      <c r="EW138" s="209"/>
      <c r="EX138" s="209"/>
      <c r="EY138" s="209"/>
      <c r="EZ138" s="209"/>
      <c r="FA138" s="209"/>
      <c r="FB138" s="209"/>
      <c r="FC138" s="209"/>
      <c r="FD138" s="209"/>
      <c r="FE138" s="209"/>
      <c r="FF138" s="209"/>
      <c r="FG138" s="209"/>
      <c r="FH138" s="209"/>
      <c r="FI138" s="209"/>
      <c r="FJ138" s="209"/>
      <c r="FK138" s="209"/>
      <c r="FL138" s="209"/>
      <c r="FM138" s="209"/>
      <c r="FN138" s="209"/>
      <c r="FO138" s="209"/>
      <c r="FP138" s="209"/>
      <c r="FQ138" s="209"/>
      <c r="FR138" s="209"/>
      <c r="FS138" s="209"/>
      <c r="FT138" s="209"/>
      <c r="FU138" s="209"/>
      <c r="FV138" s="209"/>
      <c r="FW138" s="209"/>
      <c r="FX138" s="209"/>
      <c r="FY138" s="209"/>
      <c r="FZ138" s="209"/>
      <c r="GA138" s="209"/>
      <c r="GB138" s="209"/>
      <c r="GC138" s="209"/>
      <c r="GD138" s="209"/>
      <c r="GE138" s="209"/>
      <c r="GF138" s="209"/>
      <c r="GG138" s="209"/>
      <c r="GH138" s="209"/>
      <c r="GI138" s="209"/>
      <c r="GJ138" s="209"/>
      <c r="GK138" s="209"/>
      <c r="GL138" s="209"/>
      <c r="GM138" s="209"/>
      <c r="GN138" s="209"/>
      <c r="GO138" s="209"/>
      <c r="GP138" s="209"/>
      <c r="GQ138" s="209"/>
      <c r="GR138" s="209"/>
      <c r="GS138" s="209"/>
      <c r="GT138" s="209"/>
      <c r="GU138" s="209"/>
      <c r="GV138" s="209"/>
      <c r="GW138" s="209"/>
      <c r="GX138" s="209"/>
      <c r="GY138" s="209"/>
      <c r="GZ138" s="209"/>
      <c r="HA138" s="209"/>
      <c r="HB138" s="209"/>
      <c r="HC138" s="209"/>
      <c r="HD138" s="209"/>
      <c r="HE138" s="209"/>
      <c r="HF138" s="209"/>
      <c r="HG138" s="209"/>
      <c r="HH138" s="209"/>
      <c r="HI138" s="209"/>
      <c r="HJ138" s="209"/>
      <c r="HK138" s="209"/>
      <c r="HL138" s="209"/>
      <c r="HM138" s="209"/>
      <c r="HN138" s="209"/>
      <c r="HO138" s="209"/>
    </row>
    <row r="139" spans="1:223" s="211" customFormat="1" x14ac:dyDescent="0.25">
      <c r="A139" s="209"/>
      <c r="B139" s="202"/>
      <c r="C139" s="210"/>
      <c r="D139" s="202"/>
      <c r="E139" s="202"/>
      <c r="F139" s="202"/>
      <c r="G139" s="202"/>
      <c r="AD139" s="209"/>
      <c r="AE139" s="209"/>
      <c r="AF139" s="209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209"/>
      <c r="AT139" s="209"/>
      <c r="AU139" s="209"/>
      <c r="AV139" s="209"/>
      <c r="AW139" s="209"/>
      <c r="AX139" s="209"/>
      <c r="AY139" s="209"/>
      <c r="AZ139" s="209"/>
      <c r="BA139" s="209"/>
      <c r="BB139" s="209"/>
      <c r="BC139" s="209"/>
      <c r="BD139" s="209"/>
      <c r="BE139" s="209"/>
      <c r="BF139" s="209"/>
      <c r="BG139" s="209"/>
      <c r="BH139" s="209"/>
      <c r="BI139" s="209"/>
      <c r="BJ139" s="209"/>
      <c r="BK139" s="209"/>
      <c r="BL139" s="209"/>
      <c r="BM139" s="209"/>
      <c r="BN139" s="209"/>
      <c r="BO139" s="209"/>
      <c r="BP139" s="209"/>
      <c r="BQ139" s="209"/>
      <c r="BR139" s="209"/>
      <c r="BS139" s="209"/>
      <c r="BT139" s="209"/>
      <c r="BU139" s="209"/>
      <c r="BV139" s="209"/>
      <c r="BW139" s="209"/>
      <c r="BX139" s="209"/>
      <c r="BY139" s="209"/>
      <c r="BZ139" s="209"/>
      <c r="CA139" s="209"/>
      <c r="CB139" s="209"/>
      <c r="CC139" s="209"/>
      <c r="CD139" s="209"/>
      <c r="CE139" s="209"/>
      <c r="CF139" s="209"/>
      <c r="CG139" s="209"/>
      <c r="CH139" s="209"/>
      <c r="CI139" s="209"/>
      <c r="CJ139" s="209"/>
      <c r="CK139" s="209"/>
      <c r="CL139" s="209"/>
      <c r="CM139" s="209"/>
      <c r="CN139" s="209"/>
      <c r="CO139" s="209"/>
      <c r="CP139" s="209"/>
      <c r="CQ139" s="209"/>
      <c r="CR139" s="209"/>
      <c r="CS139" s="209"/>
      <c r="CT139" s="209"/>
      <c r="CU139" s="209"/>
      <c r="CV139" s="209"/>
      <c r="CW139" s="209"/>
      <c r="CX139" s="209"/>
      <c r="CY139" s="209"/>
      <c r="CZ139" s="209"/>
      <c r="DA139" s="209"/>
      <c r="DB139" s="209"/>
      <c r="DC139" s="209"/>
      <c r="DD139" s="209"/>
      <c r="DE139" s="209"/>
      <c r="DF139" s="209"/>
      <c r="DG139" s="209"/>
      <c r="DH139" s="209"/>
      <c r="DI139" s="209"/>
      <c r="DJ139" s="209"/>
      <c r="DK139" s="209"/>
      <c r="DL139" s="209"/>
      <c r="DM139" s="209"/>
      <c r="DN139" s="209"/>
      <c r="DO139" s="209"/>
      <c r="DP139" s="209"/>
      <c r="DQ139" s="209"/>
      <c r="DR139" s="209"/>
      <c r="DS139" s="209"/>
      <c r="DT139" s="209"/>
      <c r="DU139" s="209"/>
      <c r="DV139" s="209"/>
      <c r="DW139" s="209"/>
      <c r="DX139" s="209"/>
      <c r="DY139" s="209"/>
      <c r="DZ139" s="209"/>
      <c r="EA139" s="209"/>
      <c r="EB139" s="209"/>
      <c r="EC139" s="209"/>
      <c r="ED139" s="209"/>
      <c r="EE139" s="209"/>
      <c r="EF139" s="209"/>
      <c r="EG139" s="209"/>
      <c r="EH139" s="209"/>
      <c r="EI139" s="209"/>
      <c r="EJ139" s="209"/>
      <c r="EK139" s="209"/>
      <c r="EL139" s="209"/>
      <c r="EM139" s="209"/>
      <c r="EN139" s="209"/>
      <c r="EO139" s="209"/>
      <c r="EP139" s="209"/>
      <c r="EQ139" s="209"/>
      <c r="ER139" s="209"/>
      <c r="ES139" s="209"/>
      <c r="ET139" s="209"/>
      <c r="EU139" s="209"/>
      <c r="EV139" s="209"/>
      <c r="EW139" s="209"/>
      <c r="EX139" s="209"/>
      <c r="EY139" s="209"/>
      <c r="EZ139" s="209"/>
      <c r="FA139" s="209"/>
      <c r="FB139" s="209"/>
      <c r="FC139" s="209"/>
      <c r="FD139" s="209"/>
      <c r="FE139" s="209"/>
      <c r="FF139" s="209"/>
      <c r="FG139" s="209"/>
      <c r="FH139" s="209"/>
      <c r="FI139" s="209"/>
      <c r="FJ139" s="209"/>
      <c r="FK139" s="209"/>
      <c r="FL139" s="209"/>
      <c r="FM139" s="209"/>
      <c r="FN139" s="209"/>
      <c r="FO139" s="209"/>
      <c r="FP139" s="209"/>
      <c r="FQ139" s="209"/>
      <c r="FR139" s="209"/>
      <c r="FS139" s="209"/>
      <c r="FT139" s="209"/>
      <c r="FU139" s="209"/>
      <c r="FV139" s="209"/>
      <c r="FW139" s="209"/>
      <c r="FX139" s="209"/>
      <c r="FY139" s="209"/>
      <c r="FZ139" s="209"/>
      <c r="GA139" s="209"/>
      <c r="GB139" s="209"/>
      <c r="GC139" s="209"/>
      <c r="GD139" s="209"/>
      <c r="GE139" s="209"/>
      <c r="GF139" s="209"/>
      <c r="GG139" s="209"/>
      <c r="GH139" s="209"/>
      <c r="GI139" s="209"/>
      <c r="GJ139" s="209"/>
      <c r="GK139" s="209"/>
      <c r="GL139" s="209"/>
      <c r="GM139" s="209"/>
      <c r="GN139" s="209"/>
      <c r="GO139" s="209"/>
      <c r="GP139" s="209"/>
      <c r="GQ139" s="209"/>
      <c r="GR139" s="209"/>
      <c r="GS139" s="209"/>
      <c r="GT139" s="209"/>
      <c r="GU139" s="209"/>
      <c r="GV139" s="209"/>
      <c r="GW139" s="209"/>
      <c r="GX139" s="209"/>
      <c r="GY139" s="209"/>
      <c r="GZ139" s="209"/>
      <c r="HA139" s="209"/>
      <c r="HB139" s="209"/>
      <c r="HC139" s="209"/>
      <c r="HD139" s="209"/>
      <c r="HE139" s="209"/>
      <c r="HF139" s="209"/>
      <c r="HG139" s="209"/>
      <c r="HH139" s="209"/>
      <c r="HI139" s="209"/>
      <c r="HJ139" s="209"/>
      <c r="HK139" s="209"/>
      <c r="HL139" s="209"/>
      <c r="HM139" s="209"/>
      <c r="HN139" s="209"/>
      <c r="HO139" s="209"/>
    </row>
    <row r="140" spans="1:223" s="211" customFormat="1" x14ac:dyDescent="0.25">
      <c r="A140" s="209"/>
      <c r="B140" s="202"/>
      <c r="C140" s="210"/>
      <c r="D140" s="202"/>
      <c r="E140" s="202"/>
      <c r="F140" s="202"/>
      <c r="G140" s="202"/>
      <c r="AD140" s="209"/>
      <c r="AE140" s="209"/>
      <c r="AF140" s="209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09"/>
      <c r="BG140" s="209"/>
      <c r="BH140" s="209"/>
      <c r="BI140" s="209"/>
      <c r="BJ140" s="209"/>
      <c r="BK140" s="209"/>
      <c r="BL140" s="209"/>
      <c r="BM140" s="209"/>
      <c r="BN140" s="209"/>
      <c r="BO140" s="209"/>
      <c r="BP140" s="209"/>
      <c r="BQ140" s="209"/>
      <c r="BR140" s="209"/>
      <c r="BS140" s="209"/>
      <c r="BT140" s="209"/>
      <c r="BU140" s="209"/>
      <c r="BV140" s="209"/>
      <c r="BW140" s="209"/>
      <c r="BX140" s="209"/>
      <c r="BY140" s="209"/>
      <c r="BZ140" s="209"/>
      <c r="CA140" s="209"/>
      <c r="CB140" s="209"/>
      <c r="CC140" s="209"/>
      <c r="CD140" s="209"/>
      <c r="CE140" s="209"/>
      <c r="CF140" s="209"/>
      <c r="CG140" s="209"/>
      <c r="CH140" s="209"/>
      <c r="CI140" s="209"/>
      <c r="CJ140" s="209"/>
      <c r="CK140" s="209"/>
      <c r="CL140" s="209"/>
      <c r="CM140" s="209"/>
      <c r="CN140" s="209"/>
      <c r="CO140" s="209"/>
      <c r="CP140" s="209"/>
      <c r="CQ140" s="209"/>
      <c r="CR140" s="209"/>
      <c r="CS140" s="209"/>
      <c r="CT140" s="209"/>
      <c r="CU140" s="209"/>
      <c r="CV140" s="209"/>
      <c r="CW140" s="209"/>
      <c r="CX140" s="209"/>
      <c r="CY140" s="209"/>
      <c r="CZ140" s="209"/>
      <c r="DA140" s="209"/>
      <c r="DB140" s="209"/>
      <c r="DC140" s="209"/>
      <c r="DD140" s="209"/>
      <c r="DE140" s="209"/>
      <c r="DF140" s="209"/>
      <c r="DG140" s="209"/>
      <c r="DH140" s="209"/>
      <c r="DI140" s="209"/>
      <c r="DJ140" s="209"/>
      <c r="DK140" s="209"/>
      <c r="DL140" s="209"/>
      <c r="DM140" s="209"/>
      <c r="DN140" s="209"/>
      <c r="DO140" s="209"/>
      <c r="DP140" s="209"/>
      <c r="DQ140" s="209"/>
      <c r="DR140" s="209"/>
      <c r="DS140" s="209"/>
      <c r="DT140" s="209"/>
      <c r="DU140" s="209"/>
      <c r="DV140" s="209"/>
      <c r="DW140" s="209"/>
      <c r="DX140" s="209"/>
      <c r="DY140" s="209"/>
      <c r="DZ140" s="209"/>
      <c r="EA140" s="209"/>
      <c r="EB140" s="209"/>
      <c r="EC140" s="209"/>
      <c r="ED140" s="209"/>
      <c r="EE140" s="209"/>
      <c r="EF140" s="209"/>
      <c r="EG140" s="209"/>
      <c r="EH140" s="209"/>
      <c r="EI140" s="209"/>
      <c r="EJ140" s="209"/>
      <c r="EK140" s="209"/>
      <c r="EL140" s="209"/>
      <c r="EM140" s="209"/>
      <c r="EN140" s="209"/>
      <c r="EO140" s="209"/>
      <c r="EP140" s="209"/>
      <c r="EQ140" s="209"/>
      <c r="ER140" s="209"/>
      <c r="ES140" s="209"/>
      <c r="ET140" s="209"/>
      <c r="EU140" s="209"/>
      <c r="EV140" s="209"/>
      <c r="EW140" s="209"/>
      <c r="EX140" s="209"/>
      <c r="EY140" s="209"/>
      <c r="EZ140" s="209"/>
      <c r="FA140" s="209"/>
      <c r="FB140" s="209"/>
      <c r="FC140" s="209"/>
      <c r="FD140" s="209"/>
      <c r="FE140" s="209"/>
      <c r="FF140" s="209"/>
      <c r="FG140" s="209"/>
      <c r="FH140" s="209"/>
      <c r="FI140" s="209"/>
      <c r="FJ140" s="209"/>
      <c r="FK140" s="209"/>
      <c r="FL140" s="209"/>
      <c r="FM140" s="209"/>
      <c r="FN140" s="209"/>
      <c r="FO140" s="209"/>
      <c r="FP140" s="209"/>
      <c r="FQ140" s="209"/>
      <c r="FR140" s="209"/>
      <c r="FS140" s="209"/>
      <c r="FT140" s="209"/>
      <c r="FU140" s="209"/>
      <c r="FV140" s="209"/>
      <c r="FW140" s="209"/>
      <c r="FX140" s="209"/>
      <c r="FY140" s="209"/>
      <c r="FZ140" s="209"/>
      <c r="GA140" s="209"/>
      <c r="GB140" s="209"/>
      <c r="GC140" s="209"/>
      <c r="GD140" s="209"/>
      <c r="GE140" s="209"/>
      <c r="GF140" s="209"/>
      <c r="GG140" s="209"/>
      <c r="GH140" s="209"/>
      <c r="GI140" s="209"/>
      <c r="GJ140" s="209"/>
      <c r="GK140" s="209"/>
      <c r="GL140" s="209"/>
      <c r="GM140" s="209"/>
      <c r="GN140" s="209"/>
      <c r="GO140" s="209"/>
      <c r="GP140" s="209"/>
      <c r="GQ140" s="209"/>
      <c r="GR140" s="209"/>
      <c r="GS140" s="209"/>
      <c r="GT140" s="209"/>
      <c r="GU140" s="209"/>
      <c r="GV140" s="209"/>
      <c r="GW140" s="209"/>
      <c r="GX140" s="209"/>
      <c r="GY140" s="209"/>
      <c r="GZ140" s="209"/>
      <c r="HA140" s="209"/>
      <c r="HB140" s="209"/>
      <c r="HC140" s="209"/>
      <c r="HD140" s="209"/>
      <c r="HE140" s="209"/>
      <c r="HF140" s="209"/>
      <c r="HG140" s="209"/>
      <c r="HH140" s="209"/>
      <c r="HI140" s="209"/>
      <c r="HJ140" s="209"/>
      <c r="HK140" s="209"/>
      <c r="HL140" s="209"/>
      <c r="HM140" s="209"/>
      <c r="HN140" s="209"/>
      <c r="HO140" s="209"/>
    </row>
    <row r="141" spans="1:223" s="211" customFormat="1" x14ac:dyDescent="0.25">
      <c r="A141" s="209"/>
      <c r="B141" s="202"/>
      <c r="C141" s="210"/>
      <c r="D141" s="202"/>
      <c r="E141" s="202"/>
      <c r="F141" s="202"/>
      <c r="G141" s="202"/>
      <c r="AD141" s="209"/>
      <c r="AE141" s="209"/>
      <c r="AF141" s="209"/>
      <c r="AG141" s="209"/>
      <c r="AH141" s="209"/>
      <c r="AI141" s="209"/>
      <c r="AJ141" s="209"/>
      <c r="AK141" s="209"/>
      <c r="AL141" s="209"/>
      <c r="AM141" s="209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09"/>
      <c r="BD141" s="209"/>
      <c r="BE141" s="209"/>
      <c r="BF141" s="209"/>
      <c r="BG141" s="209"/>
      <c r="BH141" s="209"/>
      <c r="BI141" s="209"/>
      <c r="BJ141" s="209"/>
      <c r="BK141" s="209"/>
      <c r="BL141" s="209"/>
      <c r="BM141" s="209"/>
      <c r="BN141" s="209"/>
      <c r="BO141" s="209"/>
      <c r="BP141" s="209"/>
      <c r="BQ141" s="209"/>
      <c r="BR141" s="209"/>
      <c r="BS141" s="209"/>
      <c r="BT141" s="209"/>
      <c r="BU141" s="209"/>
      <c r="BV141" s="209"/>
      <c r="BW141" s="209"/>
      <c r="BX141" s="209"/>
      <c r="BY141" s="209"/>
      <c r="BZ141" s="209"/>
      <c r="CA141" s="209"/>
      <c r="CB141" s="209"/>
      <c r="CC141" s="209"/>
      <c r="CD141" s="209"/>
      <c r="CE141" s="209"/>
      <c r="CF141" s="209"/>
      <c r="CG141" s="209"/>
      <c r="CH141" s="209"/>
      <c r="CI141" s="209"/>
      <c r="CJ141" s="209"/>
      <c r="CK141" s="209"/>
      <c r="CL141" s="209"/>
      <c r="CM141" s="209"/>
      <c r="CN141" s="209"/>
      <c r="CO141" s="209"/>
      <c r="CP141" s="209"/>
      <c r="CQ141" s="209"/>
      <c r="CR141" s="209"/>
      <c r="CS141" s="209"/>
      <c r="CT141" s="209"/>
      <c r="CU141" s="209"/>
      <c r="CV141" s="209"/>
      <c r="CW141" s="209"/>
      <c r="CX141" s="209"/>
      <c r="CY141" s="209"/>
      <c r="CZ141" s="209"/>
      <c r="DA141" s="209"/>
      <c r="DB141" s="209"/>
      <c r="DC141" s="209"/>
      <c r="DD141" s="209"/>
      <c r="DE141" s="209"/>
      <c r="DF141" s="209"/>
      <c r="DG141" s="209"/>
      <c r="DH141" s="209"/>
      <c r="DI141" s="209"/>
      <c r="DJ141" s="209"/>
      <c r="DK141" s="209"/>
      <c r="DL141" s="209"/>
      <c r="DM141" s="209"/>
      <c r="DN141" s="209"/>
      <c r="DO141" s="209"/>
      <c r="DP141" s="209"/>
      <c r="DQ141" s="209"/>
      <c r="DR141" s="209"/>
      <c r="DS141" s="209"/>
      <c r="DT141" s="209"/>
      <c r="DU141" s="209"/>
      <c r="DV141" s="209"/>
      <c r="DW141" s="209"/>
      <c r="DX141" s="209"/>
      <c r="DY141" s="209"/>
      <c r="DZ141" s="209"/>
      <c r="EA141" s="209"/>
      <c r="EB141" s="209"/>
      <c r="EC141" s="209"/>
      <c r="ED141" s="209"/>
      <c r="EE141" s="209"/>
      <c r="EF141" s="209"/>
      <c r="EG141" s="209"/>
      <c r="EH141" s="209"/>
      <c r="EI141" s="209"/>
      <c r="EJ141" s="209"/>
      <c r="EK141" s="209"/>
      <c r="EL141" s="209"/>
      <c r="EM141" s="209"/>
      <c r="EN141" s="209"/>
      <c r="EO141" s="209"/>
      <c r="EP141" s="209"/>
      <c r="EQ141" s="209"/>
      <c r="ER141" s="209"/>
      <c r="ES141" s="209"/>
      <c r="ET141" s="209"/>
      <c r="EU141" s="209"/>
      <c r="EV141" s="209"/>
      <c r="EW141" s="209"/>
      <c r="EX141" s="209"/>
      <c r="EY141" s="209"/>
      <c r="EZ141" s="209"/>
      <c r="FA141" s="209"/>
      <c r="FB141" s="209"/>
      <c r="FC141" s="209"/>
      <c r="FD141" s="209"/>
      <c r="FE141" s="209"/>
      <c r="FF141" s="209"/>
      <c r="FG141" s="209"/>
      <c r="FH141" s="209"/>
      <c r="FI141" s="209"/>
      <c r="FJ141" s="209"/>
      <c r="FK141" s="209"/>
      <c r="FL141" s="209"/>
      <c r="FM141" s="209"/>
      <c r="FN141" s="209"/>
      <c r="FO141" s="209"/>
      <c r="FP141" s="209"/>
      <c r="FQ141" s="209"/>
      <c r="FR141" s="209"/>
      <c r="FS141" s="209"/>
      <c r="FT141" s="209"/>
      <c r="FU141" s="209"/>
      <c r="FV141" s="209"/>
      <c r="FW141" s="209"/>
      <c r="FX141" s="209"/>
      <c r="FY141" s="209"/>
      <c r="FZ141" s="209"/>
      <c r="GA141" s="209"/>
      <c r="GB141" s="209"/>
      <c r="GC141" s="209"/>
      <c r="GD141" s="209"/>
      <c r="GE141" s="209"/>
      <c r="GF141" s="209"/>
      <c r="GG141" s="209"/>
      <c r="GH141" s="209"/>
      <c r="GI141" s="209"/>
      <c r="GJ141" s="209"/>
      <c r="GK141" s="209"/>
      <c r="GL141" s="209"/>
      <c r="GM141" s="209"/>
      <c r="GN141" s="209"/>
      <c r="GO141" s="209"/>
      <c r="GP141" s="209"/>
      <c r="GQ141" s="209"/>
      <c r="GR141" s="209"/>
      <c r="GS141" s="209"/>
      <c r="GT141" s="209"/>
      <c r="GU141" s="209"/>
      <c r="GV141" s="209"/>
      <c r="GW141" s="209"/>
      <c r="GX141" s="209"/>
      <c r="GY141" s="209"/>
      <c r="GZ141" s="209"/>
      <c r="HA141" s="209"/>
      <c r="HB141" s="209"/>
      <c r="HC141" s="209"/>
      <c r="HD141" s="209"/>
      <c r="HE141" s="209"/>
      <c r="HF141" s="209"/>
      <c r="HG141" s="209"/>
      <c r="HH141" s="209"/>
      <c r="HI141" s="209"/>
      <c r="HJ141" s="209"/>
      <c r="HK141" s="209"/>
      <c r="HL141" s="209"/>
      <c r="HM141" s="209"/>
      <c r="HN141" s="209"/>
      <c r="HO141" s="209"/>
    </row>
    <row r="142" spans="1:223" s="211" customFormat="1" x14ac:dyDescent="0.25">
      <c r="A142" s="209"/>
      <c r="B142" s="202"/>
      <c r="C142" s="210"/>
      <c r="D142" s="202"/>
      <c r="E142" s="202"/>
      <c r="F142" s="202"/>
      <c r="G142" s="202"/>
      <c r="AD142" s="209"/>
      <c r="AE142" s="209"/>
      <c r="AF142" s="209"/>
      <c r="AG142" s="209"/>
      <c r="AH142" s="209"/>
      <c r="AI142" s="209"/>
      <c r="AJ142" s="209"/>
      <c r="AK142" s="209"/>
      <c r="AL142" s="209"/>
      <c r="AM142" s="209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09"/>
      <c r="BD142" s="209"/>
      <c r="BE142" s="209"/>
      <c r="BF142" s="209"/>
      <c r="BG142" s="209"/>
      <c r="BH142" s="209"/>
      <c r="BI142" s="209"/>
      <c r="BJ142" s="209"/>
      <c r="BK142" s="209"/>
      <c r="BL142" s="209"/>
      <c r="BM142" s="209"/>
      <c r="BN142" s="209"/>
      <c r="BO142" s="209"/>
      <c r="BP142" s="209"/>
      <c r="BQ142" s="209"/>
      <c r="BR142" s="209"/>
      <c r="BS142" s="209"/>
      <c r="BT142" s="209"/>
      <c r="BU142" s="209"/>
      <c r="BV142" s="209"/>
      <c r="BW142" s="209"/>
      <c r="BX142" s="209"/>
      <c r="BY142" s="209"/>
      <c r="BZ142" s="209"/>
      <c r="CA142" s="209"/>
      <c r="CB142" s="209"/>
      <c r="CC142" s="209"/>
      <c r="CD142" s="209"/>
      <c r="CE142" s="209"/>
      <c r="CF142" s="209"/>
      <c r="CG142" s="209"/>
      <c r="CH142" s="209"/>
      <c r="CI142" s="209"/>
      <c r="CJ142" s="209"/>
      <c r="CK142" s="209"/>
      <c r="CL142" s="209"/>
      <c r="CM142" s="209"/>
      <c r="CN142" s="209"/>
      <c r="CO142" s="209"/>
      <c r="CP142" s="209"/>
      <c r="CQ142" s="209"/>
      <c r="CR142" s="209"/>
      <c r="CS142" s="209"/>
      <c r="CT142" s="209"/>
      <c r="CU142" s="209"/>
      <c r="CV142" s="209"/>
      <c r="CW142" s="209"/>
      <c r="CX142" s="209"/>
      <c r="CY142" s="209"/>
      <c r="CZ142" s="209"/>
      <c r="DA142" s="209"/>
      <c r="DB142" s="209"/>
      <c r="DC142" s="209"/>
      <c r="DD142" s="209"/>
      <c r="DE142" s="209"/>
      <c r="DF142" s="209"/>
      <c r="DG142" s="209"/>
      <c r="DH142" s="209"/>
      <c r="DI142" s="209"/>
      <c r="DJ142" s="209"/>
      <c r="DK142" s="209"/>
      <c r="DL142" s="209"/>
      <c r="DM142" s="209"/>
      <c r="DN142" s="209"/>
      <c r="DO142" s="209"/>
      <c r="DP142" s="209"/>
      <c r="DQ142" s="209"/>
      <c r="DR142" s="209"/>
      <c r="DS142" s="209"/>
      <c r="DT142" s="209"/>
      <c r="DU142" s="209"/>
      <c r="DV142" s="209"/>
      <c r="DW142" s="209"/>
      <c r="DX142" s="209"/>
      <c r="DY142" s="209"/>
      <c r="DZ142" s="209"/>
      <c r="EA142" s="209"/>
      <c r="EB142" s="209"/>
      <c r="EC142" s="209"/>
      <c r="ED142" s="209"/>
      <c r="EE142" s="209"/>
      <c r="EF142" s="209"/>
      <c r="EG142" s="209"/>
      <c r="EH142" s="209"/>
      <c r="EI142" s="209"/>
      <c r="EJ142" s="209"/>
      <c r="EK142" s="209"/>
      <c r="EL142" s="209"/>
      <c r="EM142" s="209"/>
      <c r="EN142" s="209"/>
      <c r="EO142" s="209"/>
      <c r="EP142" s="209"/>
      <c r="EQ142" s="209"/>
      <c r="ER142" s="209"/>
      <c r="ES142" s="209"/>
      <c r="ET142" s="209"/>
      <c r="EU142" s="209"/>
      <c r="EV142" s="209"/>
      <c r="EW142" s="209"/>
      <c r="EX142" s="209"/>
      <c r="EY142" s="209"/>
      <c r="EZ142" s="209"/>
      <c r="FA142" s="209"/>
      <c r="FB142" s="209"/>
      <c r="FC142" s="209"/>
      <c r="FD142" s="209"/>
      <c r="FE142" s="209"/>
      <c r="FF142" s="209"/>
      <c r="FG142" s="209"/>
      <c r="FH142" s="209"/>
      <c r="FI142" s="209"/>
      <c r="FJ142" s="209"/>
      <c r="FK142" s="209"/>
      <c r="FL142" s="209"/>
      <c r="FM142" s="209"/>
      <c r="FN142" s="209"/>
      <c r="FO142" s="209"/>
      <c r="FP142" s="209"/>
      <c r="FQ142" s="209"/>
      <c r="FR142" s="209"/>
      <c r="FS142" s="209"/>
      <c r="FT142" s="209"/>
      <c r="FU142" s="209"/>
      <c r="FV142" s="209"/>
      <c r="FW142" s="209"/>
      <c r="FX142" s="209"/>
      <c r="FY142" s="209"/>
      <c r="FZ142" s="209"/>
      <c r="GA142" s="209"/>
      <c r="GB142" s="209"/>
      <c r="GC142" s="209"/>
      <c r="GD142" s="209"/>
      <c r="GE142" s="209"/>
      <c r="GF142" s="209"/>
      <c r="GG142" s="209"/>
      <c r="GH142" s="209"/>
      <c r="GI142" s="209"/>
      <c r="GJ142" s="209"/>
      <c r="GK142" s="209"/>
      <c r="GL142" s="209"/>
      <c r="GM142" s="209"/>
      <c r="GN142" s="209"/>
      <c r="GO142" s="209"/>
      <c r="GP142" s="209"/>
      <c r="GQ142" s="209"/>
      <c r="GR142" s="209"/>
      <c r="GS142" s="209"/>
      <c r="GT142" s="209"/>
      <c r="GU142" s="209"/>
      <c r="GV142" s="209"/>
      <c r="GW142" s="209"/>
      <c r="GX142" s="209"/>
      <c r="GY142" s="209"/>
      <c r="GZ142" s="209"/>
      <c r="HA142" s="209"/>
      <c r="HB142" s="209"/>
      <c r="HC142" s="209"/>
      <c r="HD142" s="209"/>
      <c r="HE142" s="209"/>
      <c r="HF142" s="209"/>
      <c r="HG142" s="209"/>
      <c r="HH142" s="209"/>
      <c r="HI142" s="209"/>
      <c r="HJ142" s="209"/>
      <c r="HK142" s="209"/>
      <c r="HL142" s="209"/>
      <c r="HM142" s="209"/>
      <c r="HN142" s="209"/>
      <c r="HO142" s="209"/>
    </row>
    <row r="143" spans="1:223" s="211" customFormat="1" x14ac:dyDescent="0.25">
      <c r="A143" s="209"/>
      <c r="B143" s="202"/>
      <c r="C143" s="210"/>
      <c r="D143" s="202"/>
      <c r="E143" s="202"/>
      <c r="F143" s="202"/>
      <c r="G143" s="202"/>
      <c r="AD143" s="209"/>
      <c r="AE143" s="209"/>
      <c r="AF143" s="209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09"/>
      <c r="BD143" s="209"/>
      <c r="BE143" s="209"/>
      <c r="BF143" s="209"/>
      <c r="BG143" s="209"/>
      <c r="BH143" s="209"/>
      <c r="BI143" s="209"/>
      <c r="BJ143" s="209"/>
      <c r="BK143" s="209"/>
      <c r="BL143" s="209"/>
      <c r="BM143" s="209"/>
      <c r="BN143" s="209"/>
      <c r="BO143" s="209"/>
      <c r="BP143" s="209"/>
      <c r="BQ143" s="209"/>
      <c r="BR143" s="209"/>
      <c r="BS143" s="209"/>
      <c r="BT143" s="209"/>
      <c r="BU143" s="209"/>
      <c r="BV143" s="209"/>
      <c r="BW143" s="209"/>
      <c r="BX143" s="209"/>
      <c r="BY143" s="209"/>
      <c r="BZ143" s="209"/>
      <c r="CA143" s="209"/>
      <c r="CB143" s="209"/>
      <c r="CC143" s="209"/>
      <c r="CD143" s="209"/>
      <c r="CE143" s="209"/>
      <c r="CF143" s="209"/>
      <c r="CG143" s="209"/>
      <c r="CH143" s="209"/>
      <c r="CI143" s="209"/>
      <c r="CJ143" s="209"/>
      <c r="CK143" s="209"/>
      <c r="CL143" s="209"/>
      <c r="CM143" s="209"/>
      <c r="CN143" s="209"/>
      <c r="CO143" s="209"/>
      <c r="CP143" s="209"/>
      <c r="CQ143" s="209"/>
      <c r="CR143" s="209"/>
      <c r="CS143" s="209"/>
      <c r="CT143" s="209"/>
      <c r="CU143" s="209"/>
      <c r="CV143" s="209"/>
      <c r="CW143" s="209"/>
      <c r="CX143" s="209"/>
      <c r="CY143" s="209"/>
      <c r="CZ143" s="209"/>
      <c r="DA143" s="209"/>
      <c r="DB143" s="209"/>
      <c r="DC143" s="209"/>
      <c r="DD143" s="209"/>
      <c r="DE143" s="209"/>
      <c r="DF143" s="209"/>
      <c r="DG143" s="209"/>
      <c r="DH143" s="209"/>
      <c r="DI143" s="209"/>
      <c r="DJ143" s="209"/>
      <c r="DK143" s="209"/>
      <c r="DL143" s="209"/>
      <c r="DM143" s="209"/>
      <c r="DN143" s="209"/>
      <c r="DO143" s="209"/>
      <c r="DP143" s="209"/>
      <c r="DQ143" s="209"/>
      <c r="DR143" s="209"/>
      <c r="DS143" s="209"/>
      <c r="DT143" s="209"/>
      <c r="DU143" s="209"/>
      <c r="DV143" s="209"/>
      <c r="DW143" s="209"/>
      <c r="DX143" s="209"/>
      <c r="DY143" s="209"/>
      <c r="DZ143" s="209"/>
      <c r="EA143" s="209"/>
      <c r="EB143" s="209"/>
      <c r="EC143" s="209"/>
      <c r="ED143" s="209"/>
      <c r="EE143" s="209"/>
      <c r="EF143" s="209"/>
      <c r="EG143" s="209"/>
      <c r="EH143" s="209"/>
      <c r="EI143" s="209"/>
      <c r="EJ143" s="209"/>
      <c r="EK143" s="209"/>
      <c r="EL143" s="209"/>
      <c r="EM143" s="209"/>
      <c r="EN143" s="209"/>
      <c r="EO143" s="209"/>
      <c r="EP143" s="209"/>
      <c r="EQ143" s="209"/>
      <c r="ER143" s="209"/>
      <c r="ES143" s="209"/>
      <c r="ET143" s="209"/>
      <c r="EU143" s="209"/>
      <c r="EV143" s="209"/>
      <c r="EW143" s="209"/>
      <c r="EX143" s="209"/>
      <c r="EY143" s="209"/>
      <c r="EZ143" s="209"/>
      <c r="FA143" s="209"/>
      <c r="FB143" s="209"/>
      <c r="FC143" s="209"/>
      <c r="FD143" s="209"/>
      <c r="FE143" s="209"/>
      <c r="FF143" s="209"/>
      <c r="FG143" s="209"/>
      <c r="FH143" s="209"/>
      <c r="FI143" s="209"/>
      <c r="FJ143" s="209"/>
      <c r="FK143" s="209"/>
      <c r="FL143" s="209"/>
      <c r="FM143" s="209"/>
      <c r="FN143" s="209"/>
      <c r="FO143" s="209"/>
      <c r="FP143" s="209"/>
      <c r="FQ143" s="209"/>
      <c r="FR143" s="209"/>
      <c r="FS143" s="209"/>
      <c r="FT143" s="209"/>
      <c r="FU143" s="209"/>
      <c r="FV143" s="209"/>
      <c r="FW143" s="209"/>
      <c r="FX143" s="209"/>
      <c r="FY143" s="209"/>
      <c r="FZ143" s="209"/>
      <c r="GA143" s="209"/>
      <c r="GB143" s="209"/>
      <c r="GC143" s="209"/>
      <c r="GD143" s="209"/>
      <c r="GE143" s="209"/>
      <c r="GF143" s="209"/>
      <c r="GG143" s="209"/>
      <c r="GH143" s="209"/>
      <c r="GI143" s="209"/>
      <c r="GJ143" s="209"/>
      <c r="GK143" s="209"/>
      <c r="GL143" s="209"/>
      <c r="GM143" s="209"/>
      <c r="GN143" s="209"/>
      <c r="GO143" s="209"/>
      <c r="GP143" s="209"/>
      <c r="GQ143" s="209"/>
      <c r="GR143" s="209"/>
      <c r="GS143" s="209"/>
      <c r="GT143" s="209"/>
      <c r="GU143" s="209"/>
      <c r="GV143" s="209"/>
      <c r="GW143" s="209"/>
      <c r="GX143" s="209"/>
      <c r="GY143" s="209"/>
      <c r="GZ143" s="209"/>
      <c r="HA143" s="209"/>
      <c r="HB143" s="209"/>
      <c r="HC143" s="209"/>
      <c r="HD143" s="209"/>
      <c r="HE143" s="209"/>
      <c r="HF143" s="209"/>
      <c r="HG143" s="209"/>
      <c r="HH143" s="209"/>
      <c r="HI143" s="209"/>
      <c r="HJ143" s="209"/>
      <c r="HK143" s="209"/>
      <c r="HL143" s="209"/>
      <c r="HM143" s="209"/>
      <c r="HN143" s="209"/>
      <c r="HO143" s="209"/>
    </row>
    <row r="144" spans="1:223" s="211" customFormat="1" x14ac:dyDescent="0.25">
      <c r="A144" s="209"/>
      <c r="B144" s="202"/>
      <c r="C144" s="210"/>
      <c r="D144" s="202"/>
      <c r="E144" s="202"/>
      <c r="F144" s="202"/>
      <c r="G144" s="202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  <c r="BJ144" s="209"/>
      <c r="BK144" s="209"/>
      <c r="BL144" s="209"/>
      <c r="BM144" s="209"/>
      <c r="BN144" s="209"/>
      <c r="BO144" s="209"/>
      <c r="BP144" s="209"/>
      <c r="BQ144" s="209"/>
      <c r="BR144" s="209"/>
      <c r="BS144" s="209"/>
      <c r="BT144" s="209"/>
      <c r="BU144" s="209"/>
      <c r="BV144" s="209"/>
      <c r="BW144" s="209"/>
      <c r="BX144" s="209"/>
      <c r="BY144" s="209"/>
      <c r="BZ144" s="209"/>
      <c r="CA144" s="209"/>
      <c r="CB144" s="209"/>
      <c r="CC144" s="209"/>
      <c r="CD144" s="209"/>
      <c r="CE144" s="209"/>
      <c r="CF144" s="209"/>
      <c r="CG144" s="209"/>
      <c r="CH144" s="209"/>
      <c r="CI144" s="209"/>
      <c r="CJ144" s="209"/>
      <c r="CK144" s="209"/>
      <c r="CL144" s="209"/>
      <c r="CM144" s="209"/>
      <c r="CN144" s="209"/>
      <c r="CO144" s="209"/>
      <c r="CP144" s="209"/>
      <c r="CQ144" s="209"/>
      <c r="CR144" s="209"/>
      <c r="CS144" s="209"/>
      <c r="CT144" s="209"/>
      <c r="CU144" s="209"/>
      <c r="CV144" s="209"/>
      <c r="CW144" s="209"/>
      <c r="CX144" s="209"/>
      <c r="CY144" s="209"/>
      <c r="CZ144" s="209"/>
      <c r="DA144" s="209"/>
      <c r="DB144" s="209"/>
      <c r="DC144" s="209"/>
      <c r="DD144" s="209"/>
      <c r="DE144" s="209"/>
      <c r="DF144" s="209"/>
      <c r="DG144" s="209"/>
      <c r="DH144" s="209"/>
      <c r="DI144" s="209"/>
      <c r="DJ144" s="209"/>
      <c r="DK144" s="209"/>
      <c r="DL144" s="209"/>
      <c r="DM144" s="209"/>
      <c r="DN144" s="209"/>
      <c r="DO144" s="209"/>
      <c r="DP144" s="209"/>
      <c r="DQ144" s="209"/>
      <c r="DR144" s="209"/>
      <c r="DS144" s="209"/>
      <c r="DT144" s="209"/>
      <c r="DU144" s="209"/>
      <c r="DV144" s="209"/>
      <c r="DW144" s="209"/>
      <c r="DX144" s="209"/>
      <c r="DY144" s="209"/>
      <c r="DZ144" s="209"/>
      <c r="EA144" s="209"/>
      <c r="EB144" s="209"/>
      <c r="EC144" s="209"/>
      <c r="ED144" s="209"/>
      <c r="EE144" s="209"/>
      <c r="EF144" s="209"/>
      <c r="EG144" s="209"/>
      <c r="EH144" s="209"/>
      <c r="EI144" s="209"/>
      <c r="EJ144" s="209"/>
      <c r="EK144" s="209"/>
      <c r="EL144" s="209"/>
      <c r="EM144" s="209"/>
      <c r="EN144" s="209"/>
      <c r="EO144" s="209"/>
      <c r="EP144" s="209"/>
      <c r="EQ144" s="209"/>
      <c r="ER144" s="209"/>
      <c r="ES144" s="209"/>
      <c r="ET144" s="209"/>
      <c r="EU144" s="209"/>
      <c r="EV144" s="209"/>
      <c r="EW144" s="209"/>
      <c r="EX144" s="209"/>
      <c r="EY144" s="209"/>
      <c r="EZ144" s="209"/>
      <c r="FA144" s="209"/>
      <c r="FB144" s="209"/>
      <c r="FC144" s="209"/>
      <c r="FD144" s="209"/>
      <c r="FE144" s="209"/>
      <c r="FF144" s="209"/>
      <c r="FG144" s="209"/>
      <c r="FH144" s="209"/>
      <c r="FI144" s="209"/>
      <c r="FJ144" s="209"/>
      <c r="FK144" s="209"/>
      <c r="FL144" s="209"/>
      <c r="FM144" s="209"/>
      <c r="FN144" s="209"/>
      <c r="FO144" s="209"/>
      <c r="FP144" s="209"/>
      <c r="FQ144" s="209"/>
      <c r="FR144" s="209"/>
      <c r="FS144" s="209"/>
      <c r="FT144" s="209"/>
      <c r="FU144" s="209"/>
      <c r="FV144" s="209"/>
      <c r="FW144" s="209"/>
      <c r="FX144" s="209"/>
      <c r="FY144" s="209"/>
      <c r="FZ144" s="209"/>
      <c r="GA144" s="209"/>
      <c r="GB144" s="209"/>
      <c r="GC144" s="209"/>
      <c r="GD144" s="209"/>
      <c r="GE144" s="209"/>
      <c r="GF144" s="209"/>
      <c r="GG144" s="209"/>
      <c r="GH144" s="209"/>
      <c r="GI144" s="209"/>
      <c r="GJ144" s="209"/>
      <c r="GK144" s="209"/>
      <c r="GL144" s="209"/>
      <c r="GM144" s="209"/>
      <c r="GN144" s="209"/>
      <c r="GO144" s="209"/>
      <c r="GP144" s="209"/>
      <c r="GQ144" s="209"/>
      <c r="GR144" s="209"/>
      <c r="GS144" s="209"/>
      <c r="GT144" s="209"/>
      <c r="GU144" s="209"/>
      <c r="GV144" s="209"/>
      <c r="GW144" s="209"/>
      <c r="GX144" s="209"/>
      <c r="GY144" s="209"/>
      <c r="GZ144" s="209"/>
      <c r="HA144" s="209"/>
      <c r="HB144" s="209"/>
      <c r="HC144" s="209"/>
      <c r="HD144" s="209"/>
      <c r="HE144" s="209"/>
      <c r="HF144" s="209"/>
      <c r="HG144" s="209"/>
      <c r="HH144" s="209"/>
      <c r="HI144" s="209"/>
      <c r="HJ144" s="209"/>
      <c r="HK144" s="209"/>
      <c r="HL144" s="209"/>
      <c r="HM144" s="209"/>
      <c r="HN144" s="209"/>
      <c r="HO144" s="209"/>
    </row>
    <row r="145" spans="1:223" s="211" customFormat="1" x14ac:dyDescent="0.25">
      <c r="A145" s="209"/>
      <c r="B145" s="202"/>
      <c r="C145" s="210"/>
      <c r="D145" s="202"/>
      <c r="E145" s="202"/>
      <c r="F145" s="202"/>
      <c r="G145" s="202"/>
      <c r="AD145" s="209"/>
      <c r="AE145" s="209"/>
      <c r="AF145" s="209"/>
      <c r="AG145" s="209"/>
      <c r="AH145" s="209"/>
      <c r="AI145" s="209"/>
      <c r="AJ145" s="209"/>
      <c r="AK145" s="209"/>
      <c r="AL145" s="209"/>
      <c r="AM145" s="209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  <c r="BJ145" s="209"/>
      <c r="BK145" s="209"/>
      <c r="BL145" s="209"/>
      <c r="BM145" s="209"/>
      <c r="BN145" s="209"/>
      <c r="BO145" s="209"/>
      <c r="BP145" s="209"/>
      <c r="BQ145" s="209"/>
      <c r="BR145" s="209"/>
      <c r="BS145" s="209"/>
      <c r="BT145" s="209"/>
      <c r="BU145" s="209"/>
      <c r="BV145" s="209"/>
      <c r="BW145" s="209"/>
      <c r="BX145" s="209"/>
      <c r="BY145" s="209"/>
      <c r="BZ145" s="209"/>
      <c r="CA145" s="209"/>
      <c r="CB145" s="209"/>
      <c r="CC145" s="209"/>
      <c r="CD145" s="209"/>
      <c r="CE145" s="209"/>
      <c r="CF145" s="209"/>
      <c r="CG145" s="209"/>
      <c r="CH145" s="209"/>
      <c r="CI145" s="209"/>
      <c r="CJ145" s="209"/>
      <c r="CK145" s="209"/>
      <c r="CL145" s="209"/>
      <c r="CM145" s="209"/>
      <c r="CN145" s="209"/>
      <c r="CO145" s="209"/>
      <c r="CP145" s="209"/>
      <c r="CQ145" s="209"/>
      <c r="CR145" s="209"/>
      <c r="CS145" s="209"/>
      <c r="CT145" s="209"/>
      <c r="CU145" s="209"/>
      <c r="CV145" s="209"/>
      <c r="CW145" s="209"/>
      <c r="CX145" s="209"/>
      <c r="CY145" s="209"/>
      <c r="CZ145" s="209"/>
      <c r="DA145" s="209"/>
      <c r="DB145" s="209"/>
      <c r="DC145" s="209"/>
      <c r="DD145" s="209"/>
      <c r="DE145" s="209"/>
      <c r="DF145" s="209"/>
      <c r="DG145" s="209"/>
      <c r="DH145" s="209"/>
      <c r="DI145" s="209"/>
      <c r="DJ145" s="209"/>
      <c r="DK145" s="209"/>
      <c r="DL145" s="209"/>
      <c r="DM145" s="209"/>
      <c r="DN145" s="209"/>
      <c r="DO145" s="209"/>
      <c r="DP145" s="209"/>
      <c r="DQ145" s="209"/>
      <c r="DR145" s="209"/>
      <c r="DS145" s="209"/>
      <c r="DT145" s="209"/>
      <c r="DU145" s="209"/>
      <c r="DV145" s="209"/>
      <c r="DW145" s="209"/>
      <c r="DX145" s="209"/>
      <c r="DY145" s="209"/>
      <c r="DZ145" s="209"/>
      <c r="EA145" s="209"/>
      <c r="EB145" s="209"/>
      <c r="EC145" s="209"/>
      <c r="ED145" s="209"/>
      <c r="EE145" s="209"/>
      <c r="EF145" s="209"/>
      <c r="EG145" s="209"/>
      <c r="EH145" s="209"/>
      <c r="EI145" s="209"/>
      <c r="EJ145" s="209"/>
      <c r="EK145" s="209"/>
      <c r="EL145" s="209"/>
      <c r="EM145" s="209"/>
      <c r="EN145" s="209"/>
      <c r="EO145" s="209"/>
      <c r="EP145" s="209"/>
      <c r="EQ145" s="209"/>
      <c r="ER145" s="209"/>
      <c r="ES145" s="209"/>
      <c r="ET145" s="209"/>
      <c r="EU145" s="209"/>
      <c r="EV145" s="209"/>
      <c r="EW145" s="209"/>
      <c r="EX145" s="209"/>
      <c r="EY145" s="209"/>
      <c r="EZ145" s="209"/>
      <c r="FA145" s="209"/>
      <c r="FB145" s="209"/>
      <c r="FC145" s="209"/>
      <c r="FD145" s="209"/>
      <c r="FE145" s="209"/>
      <c r="FF145" s="209"/>
      <c r="FG145" s="209"/>
      <c r="FH145" s="209"/>
      <c r="FI145" s="209"/>
      <c r="FJ145" s="209"/>
      <c r="FK145" s="209"/>
      <c r="FL145" s="209"/>
      <c r="FM145" s="209"/>
      <c r="FN145" s="209"/>
      <c r="FO145" s="209"/>
      <c r="FP145" s="209"/>
      <c r="FQ145" s="209"/>
      <c r="FR145" s="209"/>
      <c r="FS145" s="209"/>
      <c r="FT145" s="209"/>
      <c r="FU145" s="209"/>
      <c r="FV145" s="209"/>
      <c r="FW145" s="209"/>
      <c r="FX145" s="209"/>
      <c r="FY145" s="209"/>
      <c r="FZ145" s="209"/>
      <c r="GA145" s="209"/>
      <c r="GB145" s="209"/>
      <c r="GC145" s="209"/>
      <c r="GD145" s="209"/>
      <c r="GE145" s="209"/>
      <c r="GF145" s="209"/>
      <c r="GG145" s="209"/>
      <c r="GH145" s="209"/>
      <c r="GI145" s="209"/>
      <c r="GJ145" s="209"/>
      <c r="GK145" s="209"/>
      <c r="GL145" s="209"/>
      <c r="GM145" s="209"/>
      <c r="GN145" s="209"/>
      <c r="GO145" s="209"/>
      <c r="GP145" s="209"/>
      <c r="GQ145" s="209"/>
      <c r="GR145" s="209"/>
      <c r="GS145" s="209"/>
      <c r="GT145" s="209"/>
      <c r="GU145" s="209"/>
      <c r="GV145" s="209"/>
      <c r="GW145" s="209"/>
      <c r="GX145" s="209"/>
      <c r="GY145" s="209"/>
      <c r="GZ145" s="209"/>
      <c r="HA145" s="209"/>
      <c r="HB145" s="209"/>
      <c r="HC145" s="209"/>
      <c r="HD145" s="209"/>
      <c r="HE145" s="209"/>
      <c r="HF145" s="209"/>
      <c r="HG145" s="209"/>
      <c r="HH145" s="209"/>
      <c r="HI145" s="209"/>
      <c r="HJ145" s="209"/>
      <c r="HK145" s="209"/>
      <c r="HL145" s="209"/>
      <c r="HM145" s="209"/>
      <c r="HN145" s="209"/>
      <c r="HO145" s="209"/>
    </row>
    <row r="146" spans="1:223" s="211" customFormat="1" x14ac:dyDescent="0.25">
      <c r="A146" s="209"/>
      <c r="B146" s="202"/>
      <c r="C146" s="210"/>
      <c r="D146" s="202"/>
      <c r="E146" s="202"/>
      <c r="F146" s="202"/>
      <c r="G146" s="202"/>
      <c r="AD146" s="209"/>
      <c r="AE146" s="209"/>
      <c r="AF146" s="209"/>
      <c r="AG146" s="209"/>
      <c r="AH146" s="209"/>
      <c r="AI146" s="209"/>
      <c r="AJ146" s="209"/>
      <c r="AK146" s="209"/>
      <c r="AL146" s="209"/>
      <c r="AM146" s="209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  <c r="BJ146" s="209"/>
      <c r="BK146" s="209"/>
      <c r="BL146" s="209"/>
      <c r="BM146" s="209"/>
      <c r="BN146" s="209"/>
      <c r="BO146" s="209"/>
      <c r="BP146" s="209"/>
      <c r="BQ146" s="209"/>
      <c r="BR146" s="209"/>
      <c r="BS146" s="209"/>
      <c r="BT146" s="209"/>
      <c r="BU146" s="209"/>
      <c r="BV146" s="209"/>
      <c r="BW146" s="209"/>
      <c r="BX146" s="209"/>
      <c r="BY146" s="209"/>
      <c r="BZ146" s="209"/>
      <c r="CA146" s="209"/>
      <c r="CB146" s="209"/>
      <c r="CC146" s="209"/>
      <c r="CD146" s="209"/>
      <c r="CE146" s="209"/>
      <c r="CF146" s="209"/>
      <c r="CG146" s="209"/>
      <c r="CH146" s="209"/>
      <c r="CI146" s="209"/>
      <c r="CJ146" s="209"/>
      <c r="CK146" s="209"/>
      <c r="CL146" s="209"/>
      <c r="CM146" s="209"/>
      <c r="CN146" s="209"/>
      <c r="CO146" s="209"/>
      <c r="CP146" s="209"/>
      <c r="CQ146" s="209"/>
      <c r="CR146" s="209"/>
      <c r="CS146" s="209"/>
      <c r="CT146" s="209"/>
      <c r="CU146" s="209"/>
      <c r="CV146" s="209"/>
      <c r="CW146" s="209"/>
      <c r="CX146" s="209"/>
      <c r="CY146" s="209"/>
      <c r="CZ146" s="209"/>
      <c r="DA146" s="209"/>
      <c r="DB146" s="209"/>
      <c r="DC146" s="209"/>
      <c r="DD146" s="209"/>
      <c r="DE146" s="209"/>
      <c r="DF146" s="209"/>
      <c r="DG146" s="209"/>
      <c r="DH146" s="209"/>
      <c r="DI146" s="209"/>
      <c r="DJ146" s="209"/>
      <c r="DK146" s="209"/>
      <c r="DL146" s="209"/>
      <c r="DM146" s="209"/>
      <c r="DN146" s="209"/>
      <c r="DO146" s="209"/>
      <c r="DP146" s="209"/>
      <c r="DQ146" s="209"/>
      <c r="DR146" s="209"/>
      <c r="DS146" s="209"/>
      <c r="DT146" s="209"/>
      <c r="DU146" s="209"/>
      <c r="DV146" s="209"/>
      <c r="DW146" s="209"/>
      <c r="DX146" s="209"/>
      <c r="DY146" s="209"/>
      <c r="DZ146" s="209"/>
      <c r="EA146" s="209"/>
      <c r="EB146" s="209"/>
      <c r="EC146" s="209"/>
      <c r="ED146" s="209"/>
      <c r="EE146" s="209"/>
      <c r="EF146" s="209"/>
      <c r="EG146" s="209"/>
      <c r="EH146" s="209"/>
      <c r="EI146" s="209"/>
      <c r="EJ146" s="209"/>
      <c r="EK146" s="209"/>
      <c r="EL146" s="209"/>
      <c r="EM146" s="209"/>
      <c r="EN146" s="209"/>
      <c r="EO146" s="209"/>
      <c r="EP146" s="209"/>
      <c r="EQ146" s="209"/>
      <c r="ER146" s="209"/>
      <c r="ES146" s="209"/>
      <c r="ET146" s="209"/>
      <c r="EU146" s="209"/>
      <c r="EV146" s="209"/>
      <c r="EW146" s="209"/>
      <c r="EX146" s="209"/>
      <c r="EY146" s="209"/>
      <c r="EZ146" s="209"/>
      <c r="FA146" s="209"/>
      <c r="FB146" s="209"/>
      <c r="FC146" s="209"/>
      <c r="FD146" s="209"/>
      <c r="FE146" s="209"/>
      <c r="FF146" s="209"/>
      <c r="FG146" s="209"/>
      <c r="FH146" s="209"/>
      <c r="FI146" s="209"/>
      <c r="FJ146" s="209"/>
      <c r="FK146" s="209"/>
      <c r="FL146" s="209"/>
      <c r="FM146" s="209"/>
      <c r="FN146" s="209"/>
      <c r="FO146" s="209"/>
      <c r="FP146" s="209"/>
      <c r="FQ146" s="209"/>
      <c r="FR146" s="209"/>
      <c r="FS146" s="209"/>
      <c r="FT146" s="209"/>
      <c r="FU146" s="209"/>
      <c r="FV146" s="209"/>
      <c r="FW146" s="209"/>
      <c r="FX146" s="209"/>
      <c r="FY146" s="209"/>
      <c r="FZ146" s="209"/>
      <c r="GA146" s="209"/>
      <c r="GB146" s="209"/>
      <c r="GC146" s="209"/>
      <c r="GD146" s="209"/>
      <c r="GE146" s="209"/>
      <c r="GF146" s="209"/>
      <c r="GG146" s="209"/>
      <c r="GH146" s="209"/>
      <c r="GI146" s="209"/>
      <c r="GJ146" s="209"/>
      <c r="GK146" s="209"/>
      <c r="GL146" s="209"/>
      <c r="GM146" s="209"/>
      <c r="GN146" s="209"/>
      <c r="GO146" s="209"/>
      <c r="GP146" s="209"/>
      <c r="GQ146" s="209"/>
      <c r="GR146" s="209"/>
      <c r="GS146" s="209"/>
      <c r="GT146" s="209"/>
      <c r="GU146" s="209"/>
      <c r="GV146" s="209"/>
      <c r="GW146" s="209"/>
      <c r="GX146" s="209"/>
      <c r="GY146" s="209"/>
      <c r="GZ146" s="209"/>
      <c r="HA146" s="209"/>
      <c r="HB146" s="209"/>
      <c r="HC146" s="209"/>
      <c r="HD146" s="209"/>
      <c r="HE146" s="209"/>
      <c r="HF146" s="209"/>
      <c r="HG146" s="209"/>
      <c r="HH146" s="209"/>
      <c r="HI146" s="209"/>
      <c r="HJ146" s="209"/>
      <c r="HK146" s="209"/>
      <c r="HL146" s="209"/>
      <c r="HM146" s="209"/>
      <c r="HN146" s="209"/>
      <c r="HO146" s="209"/>
    </row>
    <row r="147" spans="1:223" s="211" customFormat="1" x14ac:dyDescent="0.25">
      <c r="A147" s="209"/>
      <c r="B147" s="202"/>
      <c r="C147" s="210"/>
      <c r="D147" s="202"/>
      <c r="E147" s="202"/>
      <c r="F147" s="202"/>
      <c r="G147" s="202"/>
      <c r="AD147" s="209"/>
      <c r="AE147" s="209"/>
      <c r="AF147" s="209"/>
      <c r="AG147" s="209"/>
      <c r="AH147" s="209"/>
      <c r="AI147" s="209"/>
      <c r="AJ147" s="209"/>
      <c r="AK147" s="209"/>
      <c r="AL147" s="209"/>
      <c r="AM147" s="209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  <c r="BJ147" s="209"/>
      <c r="BK147" s="209"/>
      <c r="BL147" s="209"/>
      <c r="BM147" s="209"/>
      <c r="BN147" s="209"/>
      <c r="BO147" s="209"/>
      <c r="BP147" s="209"/>
      <c r="BQ147" s="209"/>
      <c r="BR147" s="209"/>
      <c r="BS147" s="209"/>
      <c r="BT147" s="209"/>
      <c r="BU147" s="209"/>
      <c r="BV147" s="209"/>
      <c r="BW147" s="209"/>
      <c r="BX147" s="209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09"/>
      <c r="CM147" s="209"/>
      <c r="CN147" s="209"/>
      <c r="CO147" s="209"/>
      <c r="CP147" s="209"/>
      <c r="CQ147" s="209"/>
      <c r="CR147" s="209"/>
      <c r="CS147" s="209"/>
      <c r="CT147" s="209"/>
      <c r="CU147" s="209"/>
      <c r="CV147" s="209"/>
      <c r="CW147" s="209"/>
      <c r="CX147" s="209"/>
      <c r="CY147" s="209"/>
      <c r="CZ147" s="209"/>
      <c r="DA147" s="209"/>
      <c r="DB147" s="209"/>
      <c r="DC147" s="209"/>
      <c r="DD147" s="209"/>
      <c r="DE147" s="209"/>
      <c r="DF147" s="209"/>
      <c r="DG147" s="209"/>
      <c r="DH147" s="209"/>
      <c r="DI147" s="209"/>
      <c r="DJ147" s="209"/>
      <c r="DK147" s="209"/>
      <c r="DL147" s="209"/>
      <c r="DM147" s="209"/>
      <c r="DN147" s="209"/>
      <c r="DO147" s="209"/>
      <c r="DP147" s="209"/>
      <c r="DQ147" s="209"/>
      <c r="DR147" s="209"/>
      <c r="DS147" s="209"/>
      <c r="DT147" s="209"/>
      <c r="DU147" s="209"/>
      <c r="DV147" s="209"/>
      <c r="DW147" s="209"/>
      <c r="DX147" s="209"/>
      <c r="DY147" s="209"/>
      <c r="DZ147" s="209"/>
      <c r="EA147" s="209"/>
      <c r="EB147" s="209"/>
      <c r="EC147" s="209"/>
      <c r="ED147" s="209"/>
      <c r="EE147" s="209"/>
      <c r="EF147" s="209"/>
      <c r="EG147" s="209"/>
      <c r="EH147" s="209"/>
      <c r="EI147" s="209"/>
      <c r="EJ147" s="209"/>
      <c r="EK147" s="209"/>
      <c r="EL147" s="209"/>
      <c r="EM147" s="209"/>
      <c r="EN147" s="209"/>
      <c r="EO147" s="209"/>
      <c r="EP147" s="209"/>
      <c r="EQ147" s="209"/>
      <c r="ER147" s="209"/>
      <c r="ES147" s="209"/>
      <c r="ET147" s="209"/>
      <c r="EU147" s="209"/>
      <c r="EV147" s="209"/>
      <c r="EW147" s="209"/>
      <c r="EX147" s="209"/>
      <c r="EY147" s="209"/>
      <c r="EZ147" s="209"/>
      <c r="FA147" s="209"/>
      <c r="FB147" s="209"/>
      <c r="FC147" s="209"/>
      <c r="FD147" s="209"/>
      <c r="FE147" s="209"/>
      <c r="FF147" s="209"/>
      <c r="FG147" s="209"/>
      <c r="FH147" s="209"/>
      <c r="FI147" s="209"/>
      <c r="FJ147" s="209"/>
      <c r="FK147" s="209"/>
      <c r="FL147" s="209"/>
      <c r="FM147" s="209"/>
      <c r="FN147" s="209"/>
      <c r="FO147" s="209"/>
      <c r="FP147" s="209"/>
      <c r="FQ147" s="209"/>
      <c r="FR147" s="209"/>
      <c r="FS147" s="209"/>
      <c r="FT147" s="209"/>
      <c r="FU147" s="209"/>
      <c r="FV147" s="209"/>
      <c r="FW147" s="209"/>
      <c r="FX147" s="209"/>
      <c r="FY147" s="209"/>
      <c r="FZ147" s="209"/>
      <c r="GA147" s="209"/>
      <c r="GB147" s="209"/>
      <c r="GC147" s="209"/>
      <c r="GD147" s="209"/>
      <c r="GE147" s="209"/>
      <c r="GF147" s="209"/>
      <c r="GG147" s="209"/>
      <c r="GH147" s="209"/>
      <c r="GI147" s="209"/>
      <c r="GJ147" s="209"/>
      <c r="GK147" s="209"/>
      <c r="GL147" s="209"/>
      <c r="GM147" s="209"/>
      <c r="GN147" s="209"/>
      <c r="GO147" s="209"/>
      <c r="GP147" s="209"/>
      <c r="GQ147" s="209"/>
      <c r="GR147" s="209"/>
      <c r="GS147" s="209"/>
      <c r="GT147" s="209"/>
      <c r="GU147" s="209"/>
      <c r="GV147" s="209"/>
      <c r="GW147" s="209"/>
      <c r="GX147" s="209"/>
      <c r="GY147" s="209"/>
      <c r="GZ147" s="209"/>
      <c r="HA147" s="209"/>
      <c r="HB147" s="209"/>
      <c r="HC147" s="209"/>
      <c r="HD147" s="209"/>
      <c r="HE147" s="209"/>
      <c r="HF147" s="209"/>
      <c r="HG147" s="209"/>
      <c r="HH147" s="209"/>
      <c r="HI147" s="209"/>
      <c r="HJ147" s="209"/>
      <c r="HK147" s="209"/>
      <c r="HL147" s="209"/>
      <c r="HM147" s="209"/>
      <c r="HN147" s="209"/>
      <c r="HO147" s="209"/>
    </row>
    <row r="148" spans="1:223" s="211" customFormat="1" x14ac:dyDescent="0.25">
      <c r="A148" s="209"/>
      <c r="B148" s="202"/>
      <c r="C148" s="210"/>
      <c r="D148" s="202"/>
      <c r="E148" s="202"/>
      <c r="F148" s="202"/>
      <c r="G148" s="202"/>
      <c r="AD148" s="209"/>
      <c r="AE148" s="209"/>
      <c r="AF148" s="209"/>
      <c r="AG148" s="209"/>
      <c r="AH148" s="209"/>
      <c r="AI148" s="209"/>
      <c r="AJ148" s="209"/>
      <c r="AK148" s="209"/>
      <c r="AL148" s="209"/>
      <c r="AM148" s="209"/>
      <c r="AN148" s="209"/>
      <c r="AO148" s="209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  <c r="BJ148" s="209"/>
      <c r="BK148" s="209"/>
      <c r="BL148" s="209"/>
      <c r="BM148" s="209"/>
      <c r="BN148" s="209"/>
      <c r="BO148" s="209"/>
      <c r="BP148" s="209"/>
      <c r="BQ148" s="209"/>
      <c r="BR148" s="209"/>
      <c r="BS148" s="209"/>
      <c r="BT148" s="209"/>
      <c r="BU148" s="209"/>
      <c r="BV148" s="209"/>
      <c r="BW148" s="209"/>
      <c r="BX148" s="209"/>
      <c r="BY148" s="209"/>
      <c r="BZ148" s="209"/>
      <c r="CA148" s="209"/>
      <c r="CB148" s="209"/>
      <c r="CC148" s="209"/>
      <c r="CD148" s="209"/>
      <c r="CE148" s="209"/>
      <c r="CF148" s="209"/>
      <c r="CG148" s="209"/>
      <c r="CH148" s="209"/>
      <c r="CI148" s="209"/>
      <c r="CJ148" s="209"/>
      <c r="CK148" s="209"/>
      <c r="CL148" s="209"/>
      <c r="CM148" s="209"/>
      <c r="CN148" s="209"/>
      <c r="CO148" s="209"/>
      <c r="CP148" s="209"/>
      <c r="CQ148" s="209"/>
      <c r="CR148" s="209"/>
      <c r="CS148" s="209"/>
      <c r="CT148" s="209"/>
      <c r="CU148" s="209"/>
      <c r="CV148" s="209"/>
      <c r="CW148" s="209"/>
      <c r="CX148" s="209"/>
      <c r="CY148" s="209"/>
      <c r="CZ148" s="209"/>
      <c r="DA148" s="209"/>
      <c r="DB148" s="209"/>
      <c r="DC148" s="209"/>
      <c r="DD148" s="209"/>
      <c r="DE148" s="209"/>
      <c r="DF148" s="209"/>
      <c r="DG148" s="209"/>
      <c r="DH148" s="209"/>
      <c r="DI148" s="209"/>
      <c r="DJ148" s="209"/>
      <c r="DK148" s="209"/>
      <c r="DL148" s="209"/>
      <c r="DM148" s="209"/>
      <c r="DN148" s="209"/>
      <c r="DO148" s="209"/>
      <c r="DP148" s="209"/>
      <c r="DQ148" s="209"/>
      <c r="DR148" s="209"/>
      <c r="DS148" s="209"/>
      <c r="DT148" s="209"/>
      <c r="DU148" s="209"/>
      <c r="DV148" s="209"/>
      <c r="DW148" s="209"/>
      <c r="DX148" s="209"/>
      <c r="DY148" s="209"/>
      <c r="DZ148" s="209"/>
      <c r="EA148" s="209"/>
      <c r="EB148" s="209"/>
      <c r="EC148" s="209"/>
      <c r="ED148" s="209"/>
      <c r="EE148" s="209"/>
      <c r="EF148" s="209"/>
      <c r="EG148" s="209"/>
      <c r="EH148" s="209"/>
      <c r="EI148" s="209"/>
      <c r="EJ148" s="209"/>
      <c r="EK148" s="209"/>
      <c r="EL148" s="209"/>
      <c r="EM148" s="209"/>
      <c r="EN148" s="209"/>
      <c r="EO148" s="209"/>
      <c r="EP148" s="209"/>
      <c r="EQ148" s="209"/>
      <c r="ER148" s="209"/>
      <c r="ES148" s="209"/>
      <c r="ET148" s="209"/>
      <c r="EU148" s="209"/>
      <c r="EV148" s="209"/>
      <c r="EW148" s="209"/>
      <c r="EX148" s="209"/>
      <c r="EY148" s="209"/>
      <c r="EZ148" s="209"/>
      <c r="FA148" s="209"/>
      <c r="FB148" s="209"/>
      <c r="FC148" s="209"/>
      <c r="FD148" s="209"/>
      <c r="FE148" s="209"/>
      <c r="FF148" s="209"/>
      <c r="FG148" s="209"/>
      <c r="FH148" s="209"/>
      <c r="FI148" s="209"/>
      <c r="FJ148" s="209"/>
      <c r="FK148" s="209"/>
      <c r="FL148" s="209"/>
      <c r="FM148" s="209"/>
      <c r="FN148" s="209"/>
      <c r="FO148" s="209"/>
      <c r="FP148" s="209"/>
      <c r="FQ148" s="209"/>
      <c r="FR148" s="209"/>
      <c r="FS148" s="209"/>
      <c r="FT148" s="209"/>
      <c r="FU148" s="209"/>
      <c r="FV148" s="209"/>
      <c r="FW148" s="209"/>
      <c r="FX148" s="209"/>
      <c r="FY148" s="209"/>
      <c r="FZ148" s="209"/>
      <c r="GA148" s="209"/>
      <c r="GB148" s="209"/>
      <c r="GC148" s="209"/>
      <c r="GD148" s="209"/>
      <c r="GE148" s="209"/>
      <c r="GF148" s="209"/>
      <c r="GG148" s="209"/>
      <c r="GH148" s="209"/>
      <c r="GI148" s="209"/>
      <c r="GJ148" s="209"/>
      <c r="GK148" s="209"/>
      <c r="GL148" s="209"/>
      <c r="GM148" s="209"/>
      <c r="GN148" s="209"/>
      <c r="GO148" s="209"/>
      <c r="GP148" s="209"/>
      <c r="GQ148" s="209"/>
      <c r="GR148" s="209"/>
      <c r="GS148" s="209"/>
      <c r="GT148" s="209"/>
      <c r="GU148" s="209"/>
      <c r="GV148" s="209"/>
      <c r="GW148" s="209"/>
      <c r="GX148" s="209"/>
      <c r="GY148" s="209"/>
      <c r="GZ148" s="209"/>
      <c r="HA148" s="209"/>
      <c r="HB148" s="209"/>
      <c r="HC148" s="209"/>
      <c r="HD148" s="209"/>
      <c r="HE148" s="209"/>
      <c r="HF148" s="209"/>
      <c r="HG148" s="209"/>
      <c r="HH148" s="209"/>
      <c r="HI148" s="209"/>
      <c r="HJ148" s="209"/>
      <c r="HK148" s="209"/>
      <c r="HL148" s="209"/>
      <c r="HM148" s="209"/>
      <c r="HN148" s="209"/>
      <c r="HO148" s="209"/>
    </row>
    <row r="149" spans="1:223" s="211" customFormat="1" x14ac:dyDescent="0.25">
      <c r="A149" s="209"/>
      <c r="B149" s="202"/>
      <c r="C149" s="210"/>
      <c r="D149" s="202"/>
      <c r="E149" s="202"/>
      <c r="F149" s="202"/>
      <c r="G149" s="202"/>
      <c r="AD149" s="209"/>
      <c r="AE149" s="209"/>
      <c r="AF149" s="209"/>
      <c r="AG149" s="209"/>
      <c r="AH149" s="209"/>
      <c r="AI149" s="209"/>
      <c r="AJ149" s="209"/>
      <c r="AK149" s="209"/>
      <c r="AL149" s="209"/>
      <c r="AM149" s="209"/>
      <c r="AN149" s="209"/>
      <c r="AO149" s="209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  <c r="BJ149" s="209"/>
      <c r="BK149" s="209"/>
      <c r="BL149" s="209"/>
      <c r="BM149" s="209"/>
      <c r="BN149" s="209"/>
      <c r="BO149" s="209"/>
      <c r="BP149" s="209"/>
      <c r="BQ149" s="209"/>
      <c r="BR149" s="209"/>
      <c r="BS149" s="209"/>
      <c r="BT149" s="209"/>
      <c r="BU149" s="209"/>
      <c r="BV149" s="209"/>
      <c r="BW149" s="209"/>
      <c r="BX149" s="209"/>
      <c r="BY149" s="209"/>
      <c r="BZ149" s="209"/>
      <c r="CA149" s="209"/>
      <c r="CB149" s="209"/>
      <c r="CC149" s="209"/>
      <c r="CD149" s="209"/>
      <c r="CE149" s="209"/>
      <c r="CF149" s="209"/>
      <c r="CG149" s="209"/>
      <c r="CH149" s="209"/>
      <c r="CI149" s="209"/>
      <c r="CJ149" s="209"/>
      <c r="CK149" s="209"/>
      <c r="CL149" s="209"/>
      <c r="CM149" s="209"/>
      <c r="CN149" s="209"/>
      <c r="CO149" s="209"/>
      <c r="CP149" s="209"/>
      <c r="CQ149" s="209"/>
      <c r="CR149" s="209"/>
      <c r="CS149" s="209"/>
      <c r="CT149" s="209"/>
      <c r="CU149" s="209"/>
      <c r="CV149" s="209"/>
      <c r="CW149" s="209"/>
      <c r="CX149" s="209"/>
      <c r="CY149" s="209"/>
      <c r="CZ149" s="209"/>
      <c r="DA149" s="209"/>
      <c r="DB149" s="209"/>
      <c r="DC149" s="209"/>
      <c r="DD149" s="209"/>
      <c r="DE149" s="209"/>
      <c r="DF149" s="209"/>
      <c r="DG149" s="209"/>
      <c r="DH149" s="209"/>
      <c r="DI149" s="209"/>
      <c r="DJ149" s="209"/>
      <c r="DK149" s="209"/>
      <c r="DL149" s="209"/>
      <c r="DM149" s="209"/>
      <c r="DN149" s="209"/>
      <c r="DO149" s="209"/>
      <c r="DP149" s="209"/>
      <c r="DQ149" s="209"/>
      <c r="DR149" s="209"/>
      <c r="DS149" s="209"/>
      <c r="DT149" s="209"/>
      <c r="DU149" s="209"/>
      <c r="DV149" s="209"/>
      <c r="DW149" s="209"/>
      <c r="DX149" s="209"/>
      <c r="DY149" s="209"/>
      <c r="DZ149" s="209"/>
      <c r="EA149" s="209"/>
      <c r="EB149" s="209"/>
      <c r="EC149" s="209"/>
      <c r="ED149" s="209"/>
      <c r="EE149" s="209"/>
      <c r="EF149" s="209"/>
      <c r="EG149" s="209"/>
      <c r="EH149" s="209"/>
      <c r="EI149" s="209"/>
      <c r="EJ149" s="209"/>
      <c r="EK149" s="209"/>
      <c r="EL149" s="209"/>
      <c r="EM149" s="209"/>
      <c r="EN149" s="209"/>
      <c r="EO149" s="209"/>
      <c r="EP149" s="209"/>
      <c r="EQ149" s="209"/>
      <c r="ER149" s="209"/>
      <c r="ES149" s="209"/>
      <c r="ET149" s="209"/>
      <c r="EU149" s="209"/>
      <c r="EV149" s="209"/>
      <c r="EW149" s="209"/>
      <c r="EX149" s="209"/>
      <c r="EY149" s="209"/>
      <c r="EZ149" s="209"/>
      <c r="FA149" s="209"/>
      <c r="FB149" s="209"/>
      <c r="FC149" s="209"/>
      <c r="FD149" s="209"/>
      <c r="FE149" s="209"/>
      <c r="FF149" s="209"/>
      <c r="FG149" s="209"/>
      <c r="FH149" s="209"/>
      <c r="FI149" s="209"/>
      <c r="FJ149" s="209"/>
      <c r="FK149" s="209"/>
      <c r="FL149" s="209"/>
      <c r="FM149" s="209"/>
      <c r="FN149" s="209"/>
      <c r="FO149" s="209"/>
      <c r="FP149" s="209"/>
      <c r="FQ149" s="209"/>
      <c r="FR149" s="209"/>
      <c r="FS149" s="209"/>
      <c r="FT149" s="209"/>
      <c r="FU149" s="209"/>
      <c r="FV149" s="209"/>
      <c r="FW149" s="209"/>
      <c r="FX149" s="209"/>
      <c r="FY149" s="209"/>
      <c r="FZ149" s="209"/>
      <c r="GA149" s="209"/>
      <c r="GB149" s="209"/>
      <c r="GC149" s="209"/>
      <c r="GD149" s="209"/>
      <c r="GE149" s="209"/>
      <c r="GF149" s="209"/>
      <c r="GG149" s="209"/>
      <c r="GH149" s="209"/>
      <c r="GI149" s="209"/>
      <c r="GJ149" s="209"/>
      <c r="GK149" s="209"/>
      <c r="GL149" s="209"/>
      <c r="GM149" s="209"/>
      <c r="GN149" s="209"/>
      <c r="GO149" s="209"/>
      <c r="GP149" s="209"/>
      <c r="GQ149" s="209"/>
      <c r="GR149" s="209"/>
      <c r="GS149" s="209"/>
      <c r="GT149" s="209"/>
      <c r="GU149" s="209"/>
      <c r="GV149" s="209"/>
      <c r="GW149" s="209"/>
      <c r="GX149" s="209"/>
      <c r="GY149" s="209"/>
      <c r="GZ149" s="209"/>
      <c r="HA149" s="209"/>
      <c r="HB149" s="209"/>
      <c r="HC149" s="209"/>
      <c r="HD149" s="209"/>
      <c r="HE149" s="209"/>
      <c r="HF149" s="209"/>
      <c r="HG149" s="209"/>
      <c r="HH149" s="209"/>
      <c r="HI149" s="209"/>
      <c r="HJ149" s="209"/>
      <c r="HK149" s="209"/>
      <c r="HL149" s="209"/>
      <c r="HM149" s="209"/>
      <c r="HN149" s="209"/>
      <c r="HO149" s="209"/>
    </row>
    <row r="150" spans="1:223" s="211" customFormat="1" x14ac:dyDescent="0.25">
      <c r="A150" s="209"/>
      <c r="B150" s="202"/>
      <c r="C150" s="210"/>
      <c r="D150" s="202"/>
      <c r="E150" s="202"/>
      <c r="F150" s="202"/>
      <c r="G150" s="202"/>
      <c r="AD150" s="209"/>
      <c r="AE150" s="209"/>
      <c r="AF150" s="209"/>
      <c r="AG150" s="209"/>
      <c r="AH150" s="209"/>
      <c r="AI150" s="209"/>
      <c r="AJ150" s="209"/>
      <c r="AK150" s="209"/>
      <c r="AL150" s="209"/>
      <c r="AM150" s="209"/>
      <c r="AN150" s="209"/>
      <c r="AO150" s="209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  <c r="BJ150" s="209"/>
      <c r="BK150" s="209"/>
      <c r="BL150" s="209"/>
      <c r="BM150" s="209"/>
      <c r="BN150" s="209"/>
      <c r="BO150" s="209"/>
      <c r="BP150" s="209"/>
      <c r="BQ150" s="209"/>
      <c r="BR150" s="209"/>
      <c r="BS150" s="209"/>
      <c r="BT150" s="209"/>
      <c r="BU150" s="209"/>
      <c r="BV150" s="209"/>
      <c r="BW150" s="209"/>
      <c r="BX150" s="209"/>
      <c r="BY150" s="209"/>
      <c r="BZ150" s="209"/>
      <c r="CA150" s="209"/>
      <c r="CB150" s="209"/>
      <c r="CC150" s="209"/>
      <c r="CD150" s="209"/>
      <c r="CE150" s="209"/>
      <c r="CF150" s="209"/>
      <c r="CG150" s="209"/>
      <c r="CH150" s="209"/>
      <c r="CI150" s="209"/>
      <c r="CJ150" s="209"/>
      <c r="CK150" s="209"/>
      <c r="CL150" s="209"/>
      <c r="CM150" s="209"/>
      <c r="CN150" s="209"/>
      <c r="CO150" s="209"/>
      <c r="CP150" s="209"/>
      <c r="CQ150" s="209"/>
      <c r="CR150" s="209"/>
      <c r="CS150" s="209"/>
      <c r="CT150" s="209"/>
      <c r="CU150" s="209"/>
      <c r="CV150" s="209"/>
      <c r="CW150" s="209"/>
      <c r="CX150" s="209"/>
      <c r="CY150" s="209"/>
      <c r="CZ150" s="209"/>
      <c r="DA150" s="209"/>
      <c r="DB150" s="209"/>
      <c r="DC150" s="209"/>
      <c r="DD150" s="209"/>
      <c r="DE150" s="209"/>
      <c r="DF150" s="209"/>
      <c r="DG150" s="209"/>
      <c r="DH150" s="209"/>
      <c r="DI150" s="209"/>
      <c r="DJ150" s="209"/>
      <c r="DK150" s="209"/>
      <c r="DL150" s="209"/>
      <c r="DM150" s="209"/>
      <c r="DN150" s="209"/>
      <c r="DO150" s="209"/>
      <c r="DP150" s="209"/>
      <c r="DQ150" s="209"/>
      <c r="DR150" s="209"/>
      <c r="DS150" s="209"/>
      <c r="DT150" s="209"/>
      <c r="DU150" s="209"/>
      <c r="DV150" s="209"/>
      <c r="DW150" s="209"/>
      <c r="DX150" s="209"/>
      <c r="DY150" s="209"/>
      <c r="DZ150" s="209"/>
      <c r="EA150" s="209"/>
      <c r="EB150" s="209"/>
      <c r="EC150" s="209"/>
      <c r="ED150" s="209"/>
      <c r="EE150" s="209"/>
      <c r="EF150" s="209"/>
      <c r="EG150" s="209"/>
      <c r="EH150" s="209"/>
      <c r="EI150" s="209"/>
      <c r="EJ150" s="209"/>
      <c r="EK150" s="209"/>
      <c r="EL150" s="209"/>
      <c r="EM150" s="209"/>
      <c r="EN150" s="209"/>
      <c r="EO150" s="209"/>
      <c r="EP150" s="209"/>
      <c r="EQ150" s="209"/>
      <c r="ER150" s="209"/>
      <c r="ES150" s="209"/>
      <c r="ET150" s="209"/>
      <c r="EU150" s="209"/>
      <c r="EV150" s="209"/>
      <c r="EW150" s="209"/>
      <c r="EX150" s="209"/>
      <c r="EY150" s="209"/>
      <c r="EZ150" s="209"/>
      <c r="FA150" s="209"/>
      <c r="FB150" s="209"/>
      <c r="FC150" s="209"/>
      <c r="FD150" s="209"/>
      <c r="FE150" s="209"/>
      <c r="FF150" s="209"/>
      <c r="FG150" s="209"/>
      <c r="FH150" s="209"/>
      <c r="FI150" s="209"/>
      <c r="FJ150" s="209"/>
      <c r="FK150" s="209"/>
      <c r="FL150" s="209"/>
      <c r="FM150" s="209"/>
      <c r="FN150" s="209"/>
      <c r="FO150" s="209"/>
      <c r="FP150" s="209"/>
      <c r="FQ150" s="209"/>
      <c r="FR150" s="209"/>
      <c r="FS150" s="209"/>
      <c r="FT150" s="209"/>
      <c r="FU150" s="209"/>
      <c r="FV150" s="209"/>
      <c r="FW150" s="209"/>
      <c r="FX150" s="209"/>
      <c r="FY150" s="209"/>
      <c r="FZ150" s="209"/>
      <c r="GA150" s="209"/>
      <c r="GB150" s="209"/>
      <c r="GC150" s="209"/>
      <c r="GD150" s="209"/>
      <c r="GE150" s="209"/>
      <c r="GF150" s="209"/>
      <c r="GG150" s="209"/>
      <c r="GH150" s="209"/>
      <c r="GI150" s="209"/>
      <c r="GJ150" s="209"/>
      <c r="GK150" s="209"/>
      <c r="GL150" s="209"/>
      <c r="GM150" s="209"/>
      <c r="GN150" s="209"/>
      <c r="GO150" s="209"/>
      <c r="GP150" s="209"/>
      <c r="GQ150" s="209"/>
      <c r="GR150" s="209"/>
      <c r="GS150" s="209"/>
      <c r="GT150" s="209"/>
      <c r="GU150" s="209"/>
      <c r="GV150" s="209"/>
      <c r="GW150" s="209"/>
      <c r="GX150" s="209"/>
      <c r="GY150" s="209"/>
      <c r="GZ150" s="209"/>
      <c r="HA150" s="209"/>
      <c r="HB150" s="209"/>
      <c r="HC150" s="209"/>
      <c r="HD150" s="209"/>
      <c r="HE150" s="209"/>
      <c r="HF150" s="209"/>
      <c r="HG150" s="209"/>
      <c r="HH150" s="209"/>
      <c r="HI150" s="209"/>
      <c r="HJ150" s="209"/>
      <c r="HK150" s="209"/>
      <c r="HL150" s="209"/>
      <c r="HM150" s="209"/>
      <c r="HN150" s="209"/>
      <c r="HO150" s="209"/>
    </row>
    <row r="151" spans="1:223" s="211" customFormat="1" x14ac:dyDescent="0.25">
      <c r="A151" s="209"/>
      <c r="B151" s="202"/>
      <c r="C151" s="210"/>
      <c r="D151" s="202"/>
      <c r="E151" s="202"/>
      <c r="F151" s="202"/>
      <c r="G151" s="202"/>
      <c r="AD151" s="209"/>
      <c r="AE151" s="209"/>
      <c r="AF151" s="209"/>
      <c r="AG151" s="209"/>
      <c r="AH151" s="209"/>
      <c r="AI151" s="209"/>
      <c r="AJ151" s="209"/>
      <c r="AK151" s="209"/>
      <c r="AL151" s="209"/>
      <c r="AM151" s="209"/>
      <c r="AN151" s="209"/>
      <c r="AO151" s="20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  <c r="BJ151" s="209"/>
      <c r="BK151" s="209"/>
      <c r="BL151" s="209"/>
      <c r="BM151" s="209"/>
      <c r="BN151" s="209"/>
      <c r="BO151" s="209"/>
      <c r="BP151" s="209"/>
      <c r="BQ151" s="209"/>
      <c r="BR151" s="209"/>
      <c r="BS151" s="209"/>
      <c r="BT151" s="209"/>
      <c r="BU151" s="209"/>
      <c r="BV151" s="209"/>
      <c r="BW151" s="209"/>
      <c r="BX151" s="209"/>
      <c r="BY151" s="209"/>
      <c r="BZ151" s="209"/>
      <c r="CA151" s="209"/>
      <c r="CB151" s="209"/>
      <c r="CC151" s="209"/>
      <c r="CD151" s="209"/>
      <c r="CE151" s="209"/>
      <c r="CF151" s="209"/>
      <c r="CG151" s="209"/>
      <c r="CH151" s="209"/>
      <c r="CI151" s="209"/>
      <c r="CJ151" s="209"/>
      <c r="CK151" s="209"/>
      <c r="CL151" s="209"/>
      <c r="CM151" s="209"/>
      <c r="CN151" s="209"/>
      <c r="CO151" s="209"/>
      <c r="CP151" s="209"/>
      <c r="CQ151" s="209"/>
      <c r="CR151" s="209"/>
      <c r="CS151" s="209"/>
      <c r="CT151" s="209"/>
      <c r="CU151" s="209"/>
      <c r="CV151" s="209"/>
      <c r="CW151" s="209"/>
      <c r="CX151" s="209"/>
      <c r="CY151" s="209"/>
      <c r="CZ151" s="209"/>
      <c r="DA151" s="209"/>
      <c r="DB151" s="209"/>
      <c r="DC151" s="209"/>
      <c r="DD151" s="209"/>
      <c r="DE151" s="209"/>
      <c r="DF151" s="209"/>
      <c r="DG151" s="209"/>
      <c r="DH151" s="209"/>
      <c r="DI151" s="209"/>
      <c r="DJ151" s="209"/>
      <c r="DK151" s="209"/>
      <c r="DL151" s="209"/>
      <c r="DM151" s="209"/>
      <c r="DN151" s="209"/>
      <c r="DO151" s="209"/>
      <c r="DP151" s="209"/>
      <c r="DQ151" s="209"/>
      <c r="DR151" s="209"/>
      <c r="DS151" s="209"/>
      <c r="DT151" s="209"/>
      <c r="DU151" s="209"/>
      <c r="DV151" s="209"/>
      <c r="DW151" s="209"/>
      <c r="DX151" s="209"/>
      <c r="DY151" s="209"/>
      <c r="DZ151" s="209"/>
      <c r="EA151" s="209"/>
      <c r="EB151" s="209"/>
      <c r="EC151" s="209"/>
      <c r="ED151" s="209"/>
      <c r="EE151" s="209"/>
      <c r="EF151" s="209"/>
      <c r="EG151" s="209"/>
      <c r="EH151" s="209"/>
      <c r="EI151" s="209"/>
      <c r="EJ151" s="209"/>
      <c r="EK151" s="209"/>
      <c r="EL151" s="209"/>
      <c r="EM151" s="209"/>
      <c r="EN151" s="209"/>
      <c r="EO151" s="209"/>
      <c r="EP151" s="209"/>
      <c r="EQ151" s="209"/>
      <c r="ER151" s="209"/>
      <c r="ES151" s="209"/>
      <c r="ET151" s="209"/>
      <c r="EU151" s="209"/>
      <c r="EV151" s="209"/>
      <c r="EW151" s="209"/>
      <c r="EX151" s="209"/>
      <c r="EY151" s="209"/>
      <c r="EZ151" s="209"/>
      <c r="FA151" s="209"/>
      <c r="FB151" s="209"/>
      <c r="FC151" s="209"/>
      <c r="FD151" s="209"/>
      <c r="FE151" s="209"/>
      <c r="FF151" s="209"/>
      <c r="FG151" s="209"/>
      <c r="FH151" s="209"/>
      <c r="FI151" s="209"/>
      <c r="FJ151" s="209"/>
      <c r="FK151" s="209"/>
      <c r="FL151" s="209"/>
      <c r="FM151" s="209"/>
      <c r="FN151" s="209"/>
      <c r="FO151" s="209"/>
      <c r="FP151" s="209"/>
      <c r="FQ151" s="209"/>
      <c r="FR151" s="209"/>
      <c r="FS151" s="209"/>
      <c r="FT151" s="209"/>
      <c r="FU151" s="209"/>
      <c r="FV151" s="209"/>
      <c r="FW151" s="209"/>
      <c r="FX151" s="209"/>
      <c r="FY151" s="209"/>
      <c r="FZ151" s="209"/>
      <c r="GA151" s="209"/>
      <c r="GB151" s="209"/>
      <c r="GC151" s="209"/>
      <c r="GD151" s="209"/>
      <c r="GE151" s="209"/>
      <c r="GF151" s="209"/>
      <c r="GG151" s="209"/>
      <c r="GH151" s="209"/>
      <c r="GI151" s="209"/>
      <c r="GJ151" s="209"/>
      <c r="GK151" s="209"/>
      <c r="GL151" s="209"/>
      <c r="GM151" s="209"/>
      <c r="GN151" s="209"/>
      <c r="GO151" s="209"/>
      <c r="GP151" s="209"/>
      <c r="GQ151" s="209"/>
      <c r="GR151" s="209"/>
      <c r="GS151" s="209"/>
      <c r="GT151" s="209"/>
      <c r="GU151" s="209"/>
      <c r="GV151" s="209"/>
      <c r="GW151" s="209"/>
      <c r="GX151" s="209"/>
      <c r="GY151" s="209"/>
      <c r="GZ151" s="209"/>
      <c r="HA151" s="209"/>
      <c r="HB151" s="209"/>
      <c r="HC151" s="209"/>
      <c r="HD151" s="209"/>
      <c r="HE151" s="209"/>
      <c r="HF151" s="209"/>
      <c r="HG151" s="209"/>
      <c r="HH151" s="209"/>
      <c r="HI151" s="209"/>
      <c r="HJ151" s="209"/>
      <c r="HK151" s="209"/>
      <c r="HL151" s="209"/>
      <c r="HM151" s="209"/>
      <c r="HN151" s="209"/>
      <c r="HO151" s="209"/>
    </row>
    <row r="152" spans="1:223" s="211" customFormat="1" x14ac:dyDescent="0.25">
      <c r="A152" s="209"/>
      <c r="B152" s="202"/>
      <c r="C152" s="210"/>
      <c r="D152" s="202"/>
      <c r="E152" s="202"/>
      <c r="F152" s="202"/>
      <c r="G152" s="202"/>
      <c r="AD152" s="209"/>
      <c r="AE152" s="209"/>
      <c r="AF152" s="209"/>
      <c r="AG152" s="209"/>
      <c r="AH152" s="209"/>
      <c r="AI152" s="209"/>
      <c r="AJ152" s="209"/>
      <c r="AK152" s="209"/>
      <c r="AL152" s="209"/>
      <c r="AM152" s="209"/>
      <c r="AN152" s="209"/>
      <c r="AO152" s="209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  <c r="BJ152" s="209"/>
      <c r="BK152" s="209"/>
      <c r="BL152" s="209"/>
      <c r="BM152" s="209"/>
      <c r="BN152" s="209"/>
      <c r="BO152" s="209"/>
      <c r="BP152" s="209"/>
      <c r="BQ152" s="209"/>
      <c r="BR152" s="209"/>
      <c r="BS152" s="209"/>
      <c r="BT152" s="209"/>
      <c r="BU152" s="209"/>
      <c r="BV152" s="209"/>
      <c r="BW152" s="209"/>
      <c r="BX152" s="209"/>
      <c r="BY152" s="209"/>
      <c r="BZ152" s="209"/>
      <c r="CA152" s="209"/>
      <c r="CB152" s="209"/>
      <c r="CC152" s="209"/>
      <c r="CD152" s="209"/>
      <c r="CE152" s="209"/>
      <c r="CF152" s="209"/>
      <c r="CG152" s="209"/>
      <c r="CH152" s="209"/>
      <c r="CI152" s="209"/>
      <c r="CJ152" s="209"/>
      <c r="CK152" s="209"/>
      <c r="CL152" s="209"/>
      <c r="CM152" s="209"/>
      <c r="CN152" s="209"/>
      <c r="CO152" s="209"/>
      <c r="CP152" s="209"/>
      <c r="CQ152" s="209"/>
      <c r="CR152" s="209"/>
      <c r="CS152" s="209"/>
      <c r="CT152" s="209"/>
      <c r="CU152" s="209"/>
      <c r="CV152" s="209"/>
      <c r="CW152" s="209"/>
      <c r="CX152" s="209"/>
      <c r="CY152" s="209"/>
      <c r="CZ152" s="209"/>
      <c r="DA152" s="209"/>
      <c r="DB152" s="209"/>
      <c r="DC152" s="209"/>
      <c r="DD152" s="209"/>
      <c r="DE152" s="209"/>
      <c r="DF152" s="209"/>
      <c r="DG152" s="209"/>
      <c r="DH152" s="209"/>
      <c r="DI152" s="209"/>
      <c r="DJ152" s="209"/>
      <c r="DK152" s="209"/>
      <c r="DL152" s="209"/>
      <c r="DM152" s="209"/>
      <c r="DN152" s="209"/>
      <c r="DO152" s="209"/>
      <c r="DP152" s="209"/>
      <c r="DQ152" s="209"/>
      <c r="DR152" s="209"/>
      <c r="DS152" s="209"/>
      <c r="DT152" s="209"/>
      <c r="DU152" s="209"/>
      <c r="DV152" s="209"/>
      <c r="DW152" s="209"/>
      <c r="DX152" s="209"/>
      <c r="DY152" s="209"/>
      <c r="DZ152" s="209"/>
      <c r="EA152" s="209"/>
      <c r="EB152" s="209"/>
      <c r="EC152" s="209"/>
      <c r="ED152" s="209"/>
      <c r="EE152" s="209"/>
      <c r="EF152" s="209"/>
      <c r="EG152" s="209"/>
      <c r="EH152" s="209"/>
      <c r="EI152" s="209"/>
      <c r="EJ152" s="209"/>
      <c r="EK152" s="209"/>
      <c r="EL152" s="209"/>
      <c r="EM152" s="209"/>
      <c r="EN152" s="209"/>
      <c r="EO152" s="209"/>
      <c r="EP152" s="209"/>
      <c r="EQ152" s="209"/>
      <c r="ER152" s="209"/>
      <c r="ES152" s="209"/>
      <c r="ET152" s="209"/>
      <c r="EU152" s="209"/>
      <c r="EV152" s="209"/>
      <c r="EW152" s="209"/>
      <c r="EX152" s="209"/>
      <c r="EY152" s="209"/>
      <c r="EZ152" s="209"/>
      <c r="FA152" s="209"/>
      <c r="FB152" s="209"/>
      <c r="FC152" s="209"/>
      <c r="FD152" s="209"/>
      <c r="FE152" s="209"/>
      <c r="FF152" s="209"/>
      <c r="FG152" s="209"/>
      <c r="FH152" s="209"/>
      <c r="FI152" s="209"/>
      <c r="FJ152" s="209"/>
      <c r="FK152" s="209"/>
      <c r="FL152" s="209"/>
      <c r="FM152" s="209"/>
      <c r="FN152" s="209"/>
      <c r="FO152" s="209"/>
      <c r="FP152" s="209"/>
      <c r="FQ152" s="209"/>
      <c r="FR152" s="209"/>
      <c r="FS152" s="209"/>
      <c r="FT152" s="209"/>
      <c r="FU152" s="209"/>
      <c r="FV152" s="209"/>
      <c r="FW152" s="209"/>
      <c r="FX152" s="209"/>
      <c r="FY152" s="209"/>
      <c r="FZ152" s="209"/>
      <c r="GA152" s="209"/>
      <c r="GB152" s="209"/>
      <c r="GC152" s="209"/>
      <c r="GD152" s="209"/>
      <c r="GE152" s="209"/>
      <c r="GF152" s="209"/>
      <c r="GG152" s="209"/>
      <c r="GH152" s="209"/>
      <c r="GI152" s="209"/>
      <c r="GJ152" s="209"/>
      <c r="GK152" s="209"/>
      <c r="GL152" s="209"/>
      <c r="GM152" s="209"/>
      <c r="GN152" s="209"/>
      <c r="GO152" s="209"/>
      <c r="GP152" s="209"/>
      <c r="GQ152" s="209"/>
      <c r="GR152" s="209"/>
      <c r="GS152" s="209"/>
      <c r="GT152" s="209"/>
      <c r="GU152" s="209"/>
      <c r="GV152" s="209"/>
      <c r="GW152" s="209"/>
      <c r="GX152" s="209"/>
      <c r="GY152" s="209"/>
      <c r="GZ152" s="209"/>
      <c r="HA152" s="209"/>
      <c r="HB152" s="209"/>
      <c r="HC152" s="209"/>
      <c r="HD152" s="209"/>
      <c r="HE152" s="209"/>
      <c r="HF152" s="209"/>
      <c r="HG152" s="209"/>
      <c r="HH152" s="209"/>
      <c r="HI152" s="209"/>
      <c r="HJ152" s="209"/>
      <c r="HK152" s="209"/>
      <c r="HL152" s="209"/>
      <c r="HM152" s="209"/>
      <c r="HN152" s="209"/>
      <c r="HO152" s="209"/>
    </row>
    <row r="153" spans="1:223" s="211" customFormat="1" x14ac:dyDescent="0.25">
      <c r="A153" s="209"/>
      <c r="B153" s="202"/>
      <c r="C153" s="210"/>
      <c r="D153" s="202"/>
      <c r="E153" s="202"/>
      <c r="F153" s="202"/>
      <c r="G153" s="202"/>
      <c r="AD153" s="209"/>
      <c r="AE153" s="209"/>
      <c r="AF153" s="209"/>
      <c r="AG153" s="209"/>
      <c r="AH153" s="209"/>
      <c r="AI153" s="209"/>
      <c r="AJ153" s="209"/>
      <c r="AK153" s="209"/>
      <c r="AL153" s="209"/>
      <c r="AM153" s="209"/>
      <c r="AN153" s="209"/>
      <c r="AO153" s="209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  <c r="BJ153" s="209"/>
      <c r="BK153" s="209"/>
      <c r="BL153" s="209"/>
      <c r="BM153" s="209"/>
      <c r="BN153" s="209"/>
      <c r="BO153" s="209"/>
      <c r="BP153" s="209"/>
      <c r="BQ153" s="209"/>
      <c r="BR153" s="209"/>
      <c r="BS153" s="209"/>
      <c r="BT153" s="209"/>
      <c r="BU153" s="209"/>
      <c r="BV153" s="209"/>
      <c r="BW153" s="209"/>
      <c r="BX153" s="209"/>
      <c r="BY153" s="209"/>
      <c r="BZ153" s="209"/>
      <c r="CA153" s="209"/>
      <c r="CB153" s="209"/>
      <c r="CC153" s="209"/>
      <c r="CD153" s="209"/>
      <c r="CE153" s="209"/>
      <c r="CF153" s="209"/>
      <c r="CG153" s="209"/>
      <c r="CH153" s="209"/>
      <c r="CI153" s="209"/>
      <c r="CJ153" s="209"/>
      <c r="CK153" s="209"/>
      <c r="CL153" s="209"/>
      <c r="CM153" s="209"/>
      <c r="CN153" s="209"/>
      <c r="CO153" s="209"/>
      <c r="CP153" s="209"/>
      <c r="CQ153" s="209"/>
      <c r="CR153" s="209"/>
      <c r="CS153" s="209"/>
      <c r="CT153" s="209"/>
      <c r="CU153" s="209"/>
      <c r="CV153" s="209"/>
      <c r="CW153" s="209"/>
      <c r="CX153" s="209"/>
      <c r="CY153" s="209"/>
      <c r="CZ153" s="209"/>
      <c r="DA153" s="209"/>
      <c r="DB153" s="209"/>
      <c r="DC153" s="209"/>
      <c r="DD153" s="209"/>
      <c r="DE153" s="209"/>
      <c r="DF153" s="209"/>
      <c r="DG153" s="209"/>
      <c r="DH153" s="209"/>
      <c r="DI153" s="209"/>
      <c r="DJ153" s="209"/>
      <c r="DK153" s="209"/>
      <c r="DL153" s="209"/>
      <c r="DM153" s="209"/>
      <c r="DN153" s="209"/>
      <c r="DO153" s="209"/>
      <c r="DP153" s="209"/>
      <c r="DQ153" s="209"/>
      <c r="DR153" s="209"/>
      <c r="DS153" s="209"/>
      <c r="DT153" s="209"/>
      <c r="DU153" s="209"/>
      <c r="DV153" s="209"/>
      <c r="DW153" s="209"/>
      <c r="DX153" s="209"/>
      <c r="DY153" s="209"/>
      <c r="DZ153" s="209"/>
      <c r="EA153" s="209"/>
      <c r="EB153" s="209"/>
      <c r="EC153" s="209"/>
      <c r="ED153" s="209"/>
      <c r="EE153" s="209"/>
      <c r="EF153" s="209"/>
      <c r="EG153" s="209"/>
      <c r="EH153" s="209"/>
      <c r="EI153" s="209"/>
      <c r="EJ153" s="209"/>
      <c r="EK153" s="209"/>
      <c r="EL153" s="209"/>
      <c r="EM153" s="209"/>
      <c r="EN153" s="209"/>
      <c r="EO153" s="209"/>
      <c r="EP153" s="209"/>
      <c r="EQ153" s="209"/>
      <c r="ER153" s="209"/>
      <c r="ES153" s="209"/>
      <c r="ET153" s="209"/>
      <c r="EU153" s="209"/>
      <c r="EV153" s="209"/>
      <c r="EW153" s="209"/>
      <c r="EX153" s="209"/>
      <c r="EY153" s="209"/>
      <c r="EZ153" s="209"/>
      <c r="FA153" s="209"/>
      <c r="FB153" s="209"/>
      <c r="FC153" s="209"/>
      <c r="FD153" s="209"/>
      <c r="FE153" s="209"/>
      <c r="FF153" s="209"/>
      <c r="FG153" s="209"/>
      <c r="FH153" s="209"/>
      <c r="FI153" s="209"/>
      <c r="FJ153" s="209"/>
      <c r="FK153" s="209"/>
      <c r="FL153" s="209"/>
      <c r="FM153" s="209"/>
      <c r="FN153" s="209"/>
      <c r="FO153" s="209"/>
      <c r="FP153" s="209"/>
      <c r="FQ153" s="209"/>
      <c r="FR153" s="209"/>
      <c r="FS153" s="209"/>
      <c r="FT153" s="209"/>
      <c r="FU153" s="209"/>
      <c r="FV153" s="209"/>
      <c r="FW153" s="209"/>
      <c r="FX153" s="209"/>
      <c r="FY153" s="209"/>
      <c r="FZ153" s="209"/>
      <c r="GA153" s="209"/>
      <c r="GB153" s="209"/>
      <c r="GC153" s="209"/>
      <c r="GD153" s="209"/>
      <c r="GE153" s="209"/>
      <c r="GF153" s="209"/>
      <c r="GG153" s="209"/>
      <c r="GH153" s="209"/>
      <c r="GI153" s="209"/>
      <c r="GJ153" s="209"/>
      <c r="GK153" s="209"/>
      <c r="GL153" s="209"/>
      <c r="GM153" s="209"/>
      <c r="GN153" s="209"/>
      <c r="GO153" s="209"/>
      <c r="GP153" s="209"/>
      <c r="GQ153" s="209"/>
      <c r="GR153" s="209"/>
      <c r="GS153" s="209"/>
      <c r="GT153" s="209"/>
      <c r="GU153" s="209"/>
      <c r="GV153" s="209"/>
      <c r="GW153" s="209"/>
      <c r="GX153" s="209"/>
      <c r="GY153" s="209"/>
      <c r="GZ153" s="209"/>
      <c r="HA153" s="209"/>
      <c r="HB153" s="209"/>
      <c r="HC153" s="209"/>
      <c r="HD153" s="209"/>
      <c r="HE153" s="209"/>
      <c r="HF153" s="209"/>
      <c r="HG153" s="209"/>
      <c r="HH153" s="209"/>
      <c r="HI153" s="209"/>
      <c r="HJ153" s="209"/>
      <c r="HK153" s="209"/>
      <c r="HL153" s="209"/>
      <c r="HM153" s="209"/>
      <c r="HN153" s="209"/>
      <c r="HO153" s="209"/>
    </row>
    <row r="154" spans="1:223" s="211" customFormat="1" x14ac:dyDescent="0.25">
      <c r="A154" s="209"/>
      <c r="B154" s="202"/>
      <c r="C154" s="210"/>
      <c r="D154" s="202"/>
      <c r="E154" s="202"/>
      <c r="F154" s="202"/>
      <c r="G154" s="202"/>
      <c r="AD154" s="209"/>
      <c r="AE154" s="209"/>
      <c r="AF154" s="209"/>
      <c r="AG154" s="209"/>
      <c r="AH154" s="209"/>
      <c r="AI154" s="209"/>
      <c r="AJ154" s="209"/>
      <c r="AK154" s="209"/>
      <c r="AL154" s="209"/>
      <c r="AM154" s="209"/>
      <c r="AN154" s="209"/>
      <c r="AO154" s="209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  <c r="BJ154" s="209"/>
      <c r="BK154" s="209"/>
      <c r="BL154" s="209"/>
      <c r="BM154" s="209"/>
      <c r="BN154" s="209"/>
      <c r="BO154" s="209"/>
      <c r="BP154" s="209"/>
      <c r="BQ154" s="209"/>
      <c r="BR154" s="209"/>
      <c r="BS154" s="209"/>
      <c r="BT154" s="209"/>
      <c r="BU154" s="209"/>
      <c r="BV154" s="209"/>
      <c r="BW154" s="209"/>
      <c r="BX154" s="209"/>
      <c r="BY154" s="209"/>
      <c r="BZ154" s="209"/>
      <c r="CA154" s="209"/>
      <c r="CB154" s="209"/>
      <c r="CC154" s="209"/>
      <c r="CD154" s="209"/>
      <c r="CE154" s="209"/>
      <c r="CF154" s="209"/>
      <c r="CG154" s="209"/>
      <c r="CH154" s="209"/>
      <c r="CI154" s="209"/>
      <c r="CJ154" s="209"/>
      <c r="CK154" s="209"/>
      <c r="CL154" s="209"/>
      <c r="CM154" s="209"/>
      <c r="CN154" s="209"/>
      <c r="CO154" s="209"/>
      <c r="CP154" s="209"/>
      <c r="CQ154" s="209"/>
      <c r="CR154" s="209"/>
      <c r="CS154" s="209"/>
      <c r="CT154" s="209"/>
      <c r="CU154" s="209"/>
      <c r="CV154" s="209"/>
      <c r="CW154" s="209"/>
      <c r="CX154" s="209"/>
      <c r="CY154" s="209"/>
      <c r="CZ154" s="209"/>
      <c r="DA154" s="209"/>
      <c r="DB154" s="209"/>
      <c r="DC154" s="209"/>
      <c r="DD154" s="209"/>
      <c r="DE154" s="209"/>
      <c r="DF154" s="209"/>
      <c r="DG154" s="209"/>
      <c r="DH154" s="209"/>
      <c r="DI154" s="209"/>
      <c r="DJ154" s="209"/>
      <c r="DK154" s="209"/>
      <c r="DL154" s="209"/>
      <c r="DM154" s="209"/>
      <c r="DN154" s="209"/>
      <c r="DO154" s="209"/>
      <c r="DP154" s="209"/>
      <c r="DQ154" s="209"/>
      <c r="DR154" s="209"/>
      <c r="DS154" s="209"/>
      <c r="DT154" s="209"/>
      <c r="DU154" s="209"/>
      <c r="DV154" s="209"/>
      <c r="DW154" s="209"/>
      <c r="DX154" s="209"/>
      <c r="DY154" s="209"/>
      <c r="DZ154" s="209"/>
      <c r="EA154" s="209"/>
      <c r="EB154" s="209"/>
      <c r="EC154" s="209"/>
      <c r="ED154" s="209"/>
      <c r="EE154" s="209"/>
      <c r="EF154" s="209"/>
      <c r="EG154" s="209"/>
      <c r="EH154" s="209"/>
      <c r="EI154" s="209"/>
      <c r="EJ154" s="209"/>
      <c r="EK154" s="209"/>
      <c r="EL154" s="209"/>
      <c r="EM154" s="209"/>
      <c r="EN154" s="209"/>
      <c r="EO154" s="209"/>
      <c r="EP154" s="209"/>
      <c r="EQ154" s="209"/>
      <c r="ER154" s="209"/>
      <c r="ES154" s="209"/>
      <c r="ET154" s="209"/>
      <c r="EU154" s="209"/>
      <c r="EV154" s="209"/>
      <c r="EW154" s="209"/>
      <c r="EX154" s="209"/>
      <c r="EY154" s="209"/>
      <c r="EZ154" s="209"/>
      <c r="FA154" s="209"/>
      <c r="FB154" s="209"/>
      <c r="FC154" s="209"/>
      <c r="FD154" s="209"/>
      <c r="FE154" s="209"/>
      <c r="FF154" s="209"/>
      <c r="FG154" s="209"/>
      <c r="FH154" s="209"/>
      <c r="FI154" s="209"/>
      <c r="FJ154" s="209"/>
      <c r="FK154" s="209"/>
      <c r="FL154" s="209"/>
      <c r="FM154" s="209"/>
      <c r="FN154" s="209"/>
      <c r="FO154" s="209"/>
      <c r="FP154" s="209"/>
      <c r="FQ154" s="209"/>
      <c r="FR154" s="209"/>
      <c r="FS154" s="209"/>
      <c r="FT154" s="209"/>
      <c r="FU154" s="209"/>
      <c r="FV154" s="209"/>
      <c r="FW154" s="209"/>
      <c r="FX154" s="209"/>
      <c r="FY154" s="209"/>
      <c r="FZ154" s="209"/>
      <c r="GA154" s="209"/>
      <c r="GB154" s="209"/>
      <c r="GC154" s="209"/>
      <c r="GD154" s="209"/>
      <c r="GE154" s="209"/>
      <c r="GF154" s="209"/>
      <c r="GG154" s="209"/>
      <c r="GH154" s="209"/>
      <c r="GI154" s="209"/>
      <c r="GJ154" s="209"/>
      <c r="GK154" s="209"/>
      <c r="GL154" s="209"/>
      <c r="GM154" s="209"/>
      <c r="GN154" s="209"/>
      <c r="GO154" s="209"/>
      <c r="GP154" s="209"/>
      <c r="GQ154" s="209"/>
      <c r="GR154" s="209"/>
      <c r="GS154" s="209"/>
      <c r="GT154" s="209"/>
      <c r="GU154" s="209"/>
      <c r="GV154" s="209"/>
      <c r="GW154" s="209"/>
      <c r="GX154" s="209"/>
      <c r="GY154" s="209"/>
      <c r="GZ154" s="209"/>
      <c r="HA154" s="209"/>
      <c r="HB154" s="209"/>
      <c r="HC154" s="209"/>
      <c r="HD154" s="209"/>
      <c r="HE154" s="209"/>
      <c r="HF154" s="209"/>
      <c r="HG154" s="209"/>
      <c r="HH154" s="209"/>
      <c r="HI154" s="209"/>
      <c r="HJ154" s="209"/>
      <c r="HK154" s="209"/>
      <c r="HL154" s="209"/>
      <c r="HM154" s="209"/>
      <c r="HN154" s="209"/>
      <c r="HO154" s="209"/>
    </row>
    <row r="155" spans="1:223" s="211" customFormat="1" x14ac:dyDescent="0.25">
      <c r="A155" s="209"/>
      <c r="B155" s="202"/>
      <c r="C155" s="210"/>
      <c r="D155" s="202"/>
      <c r="E155" s="202"/>
      <c r="F155" s="202"/>
      <c r="G155" s="202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  <c r="BJ155" s="209"/>
      <c r="BK155" s="209"/>
      <c r="BL155" s="209"/>
      <c r="BM155" s="209"/>
      <c r="BN155" s="209"/>
      <c r="BO155" s="209"/>
      <c r="BP155" s="209"/>
      <c r="BQ155" s="209"/>
      <c r="BR155" s="209"/>
      <c r="BS155" s="209"/>
      <c r="BT155" s="209"/>
      <c r="BU155" s="209"/>
      <c r="BV155" s="209"/>
      <c r="BW155" s="209"/>
      <c r="BX155" s="209"/>
      <c r="BY155" s="209"/>
      <c r="BZ155" s="209"/>
      <c r="CA155" s="209"/>
      <c r="CB155" s="209"/>
      <c r="CC155" s="209"/>
      <c r="CD155" s="209"/>
      <c r="CE155" s="209"/>
      <c r="CF155" s="209"/>
      <c r="CG155" s="209"/>
      <c r="CH155" s="209"/>
      <c r="CI155" s="209"/>
      <c r="CJ155" s="209"/>
      <c r="CK155" s="209"/>
      <c r="CL155" s="209"/>
      <c r="CM155" s="209"/>
      <c r="CN155" s="209"/>
      <c r="CO155" s="209"/>
      <c r="CP155" s="209"/>
      <c r="CQ155" s="209"/>
      <c r="CR155" s="209"/>
      <c r="CS155" s="209"/>
      <c r="CT155" s="209"/>
      <c r="CU155" s="209"/>
      <c r="CV155" s="209"/>
      <c r="CW155" s="209"/>
      <c r="CX155" s="209"/>
      <c r="CY155" s="209"/>
      <c r="CZ155" s="209"/>
      <c r="DA155" s="209"/>
      <c r="DB155" s="209"/>
      <c r="DC155" s="209"/>
      <c r="DD155" s="209"/>
      <c r="DE155" s="209"/>
      <c r="DF155" s="209"/>
      <c r="DG155" s="209"/>
      <c r="DH155" s="209"/>
      <c r="DI155" s="209"/>
      <c r="DJ155" s="209"/>
      <c r="DK155" s="209"/>
      <c r="DL155" s="209"/>
      <c r="DM155" s="209"/>
      <c r="DN155" s="209"/>
      <c r="DO155" s="209"/>
      <c r="DP155" s="209"/>
      <c r="DQ155" s="209"/>
      <c r="DR155" s="209"/>
      <c r="DS155" s="209"/>
      <c r="DT155" s="209"/>
      <c r="DU155" s="209"/>
      <c r="DV155" s="209"/>
      <c r="DW155" s="209"/>
      <c r="DX155" s="209"/>
      <c r="DY155" s="209"/>
      <c r="DZ155" s="209"/>
      <c r="EA155" s="209"/>
      <c r="EB155" s="209"/>
      <c r="EC155" s="209"/>
      <c r="ED155" s="209"/>
      <c r="EE155" s="209"/>
      <c r="EF155" s="209"/>
      <c r="EG155" s="209"/>
      <c r="EH155" s="209"/>
      <c r="EI155" s="209"/>
      <c r="EJ155" s="209"/>
      <c r="EK155" s="209"/>
      <c r="EL155" s="209"/>
      <c r="EM155" s="209"/>
      <c r="EN155" s="209"/>
      <c r="EO155" s="209"/>
      <c r="EP155" s="209"/>
      <c r="EQ155" s="209"/>
      <c r="ER155" s="209"/>
      <c r="ES155" s="209"/>
      <c r="ET155" s="209"/>
      <c r="EU155" s="209"/>
      <c r="EV155" s="209"/>
      <c r="EW155" s="209"/>
      <c r="EX155" s="209"/>
      <c r="EY155" s="209"/>
      <c r="EZ155" s="209"/>
      <c r="FA155" s="209"/>
      <c r="FB155" s="209"/>
      <c r="FC155" s="209"/>
      <c r="FD155" s="209"/>
      <c r="FE155" s="209"/>
      <c r="FF155" s="209"/>
      <c r="FG155" s="209"/>
      <c r="FH155" s="209"/>
      <c r="FI155" s="209"/>
      <c r="FJ155" s="209"/>
      <c r="FK155" s="209"/>
      <c r="FL155" s="209"/>
      <c r="FM155" s="209"/>
      <c r="FN155" s="209"/>
      <c r="FO155" s="209"/>
      <c r="FP155" s="209"/>
      <c r="FQ155" s="209"/>
      <c r="FR155" s="209"/>
      <c r="FS155" s="209"/>
      <c r="FT155" s="209"/>
      <c r="FU155" s="209"/>
      <c r="FV155" s="209"/>
      <c r="FW155" s="209"/>
      <c r="FX155" s="209"/>
      <c r="FY155" s="209"/>
      <c r="FZ155" s="209"/>
      <c r="GA155" s="209"/>
      <c r="GB155" s="209"/>
      <c r="GC155" s="209"/>
      <c r="GD155" s="209"/>
      <c r="GE155" s="209"/>
      <c r="GF155" s="209"/>
      <c r="GG155" s="209"/>
      <c r="GH155" s="209"/>
      <c r="GI155" s="209"/>
      <c r="GJ155" s="209"/>
      <c r="GK155" s="209"/>
      <c r="GL155" s="209"/>
      <c r="GM155" s="209"/>
      <c r="GN155" s="209"/>
      <c r="GO155" s="209"/>
      <c r="GP155" s="209"/>
      <c r="GQ155" s="209"/>
      <c r="GR155" s="209"/>
      <c r="GS155" s="209"/>
      <c r="GT155" s="209"/>
      <c r="GU155" s="209"/>
      <c r="GV155" s="209"/>
      <c r="GW155" s="209"/>
      <c r="GX155" s="209"/>
      <c r="GY155" s="209"/>
      <c r="GZ155" s="209"/>
      <c r="HA155" s="209"/>
      <c r="HB155" s="209"/>
      <c r="HC155" s="209"/>
      <c r="HD155" s="209"/>
      <c r="HE155" s="209"/>
      <c r="HF155" s="209"/>
      <c r="HG155" s="209"/>
      <c r="HH155" s="209"/>
      <c r="HI155" s="209"/>
      <c r="HJ155" s="209"/>
      <c r="HK155" s="209"/>
      <c r="HL155" s="209"/>
      <c r="HM155" s="209"/>
      <c r="HN155" s="209"/>
      <c r="HO155" s="209"/>
    </row>
    <row r="156" spans="1:223" s="211" customFormat="1" x14ac:dyDescent="0.25">
      <c r="A156" s="209"/>
      <c r="B156" s="202"/>
      <c r="C156" s="210"/>
      <c r="D156" s="202"/>
      <c r="E156" s="202"/>
      <c r="F156" s="202"/>
      <c r="G156" s="202"/>
      <c r="AD156" s="209"/>
      <c r="AE156" s="209"/>
      <c r="AF156" s="209"/>
      <c r="AG156" s="209"/>
      <c r="AH156" s="209"/>
      <c r="AI156" s="209"/>
      <c r="AJ156" s="209"/>
      <c r="AK156" s="209"/>
      <c r="AL156" s="209"/>
      <c r="AM156" s="209"/>
      <c r="AN156" s="209"/>
      <c r="AO156" s="209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  <c r="BJ156" s="209"/>
      <c r="BK156" s="209"/>
      <c r="BL156" s="209"/>
      <c r="BM156" s="209"/>
      <c r="BN156" s="209"/>
      <c r="BO156" s="209"/>
      <c r="BP156" s="209"/>
      <c r="BQ156" s="209"/>
      <c r="BR156" s="209"/>
      <c r="BS156" s="209"/>
      <c r="BT156" s="209"/>
      <c r="BU156" s="209"/>
      <c r="BV156" s="209"/>
      <c r="BW156" s="209"/>
      <c r="BX156" s="209"/>
      <c r="BY156" s="209"/>
      <c r="BZ156" s="209"/>
      <c r="CA156" s="209"/>
      <c r="CB156" s="209"/>
      <c r="CC156" s="209"/>
      <c r="CD156" s="209"/>
      <c r="CE156" s="209"/>
      <c r="CF156" s="209"/>
      <c r="CG156" s="209"/>
      <c r="CH156" s="209"/>
      <c r="CI156" s="209"/>
      <c r="CJ156" s="209"/>
      <c r="CK156" s="209"/>
      <c r="CL156" s="209"/>
      <c r="CM156" s="209"/>
      <c r="CN156" s="209"/>
      <c r="CO156" s="209"/>
      <c r="CP156" s="209"/>
      <c r="CQ156" s="209"/>
      <c r="CR156" s="209"/>
      <c r="CS156" s="209"/>
      <c r="CT156" s="209"/>
      <c r="CU156" s="209"/>
      <c r="CV156" s="209"/>
      <c r="CW156" s="209"/>
      <c r="CX156" s="209"/>
      <c r="CY156" s="209"/>
      <c r="CZ156" s="209"/>
      <c r="DA156" s="209"/>
      <c r="DB156" s="209"/>
      <c r="DC156" s="209"/>
      <c r="DD156" s="209"/>
      <c r="DE156" s="209"/>
      <c r="DF156" s="209"/>
      <c r="DG156" s="209"/>
      <c r="DH156" s="209"/>
      <c r="DI156" s="209"/>
      <c r="DJ156" s="209"/>
      <c r="DK156" s="209"/>
      <c r="DL156" s="209"/>
      <c r="DM156" s="209"/>
      <c r="DN156" s="209"/>
      <c r="DO156" s="209"/>
      <c r="DP156" s="209"/>
      <c r="DQ156" s="209"/>
      <c r="DR156" s="209"/>
      <c r="DS156" s="209"/>
      <c r="DT156" s="209"/>
      <c r="DU156" s="209"/>
      <c r="DV156" s="209"/>
      <c r="DW156" s="209"/>
      <c r="DX156" s="209"/>
      <c r="DY156" s="209"/>
      <c r="DZ156" s="209"/>
      <c r="EA156" s="209"/>
      <c r="EB156" s="209"/>
      <c r="EC156" s="209"/>
      <c r="ED156" s="209"/>
      <c r="EE156" s="209"/>
      <c r="EF156" s="209"/>
      <c r="EG156" s="209"/>
      <c r="EH156" s="209"/>
      <c r="EI156" s="209"/>
      <c r="EJ156" s="209"/>
      <c r="EK156" s="209"/>
      <c r="EL156" s="209"/>
      <c r="EM156" s="209"/>
      <c r="EN156" s="209"/>
      <c r="EO156" s="209"/>
      <c r="EP156" s="209"/>
      <c r="EQ156" s="209"/>
      <c r="ER156" s="209"/>
      <c r="ES156" s="209"/>
      <c r="ET156" s="209"/>
      <c r="EU156" s="209"/>
      <c r="EV156" s="209"/>
      <c r="EW156" s="209"/>
      <c r="EX156" s="209"/>
      <c r="EY156" s="209"/>
      <c r="EZ156" s="209"/>
      <c r="FA156" s="209"/>
      <c r="FB156" s="209"/>
      <c r="FC156" s="209"/>
      <c r="FD156" s="209"/>
      <c r="FE156" s="209"/>
      <c r="FF156" s="209"/>
      <c r="FG156" s="209"/>
      <c r="FH156" s="209"/>
      <c r="FI156" s="209"/>
      <c r="FJ156" s="209"/>
      <c r="FK156" s="209"/>
      <c r="FL156" s="209"/>
      <c r="FM156" s="209"/>
      <c r="FN156" s="209"/>
      <c r="FO156" s="209"/>
      <c r="FP156" s="209"/>
      <c r="FQ156" s="209"/>
      <c r="FR156" s="209"/>
      <c r="FS156" s="209"/>
      <c r="FT156" s="209"/>
      <c r="FU156" s="209"/>
      <c r="FV156" s="209"/>
      <c r="FW156" s="209"/>
      <c r="FX156" s="209"/>
      <c r="FY156" s="209"/>
      <c r="FZ156" s="209"/>
      <c r="GA156" s="209"/>
      <c r="GB156" s="209"/>
      <c r="GC156" s="209"/>
      <c r="GD156" s="209"/>
      <c r="GE156" s="209"/>
      <c r="GF156" s="209"/>
      <c r="GG156" s="209"/>
      <c r="GH156" s="209"/>
      <c r="GI156" s="209"/>
      <c r="GJ156" s="209"/>
      <c r="GK156" s="209"/>
      <c r="GL156" s="209"/>
      <c r="GM156" s="209"/>
      <c r="GN156" s="209"/>
      <c r="GO156" s="209"/>
      <c r="GP156" s="209"/>
      <c r="GQ156" s="209"/>
      <c r="GR156" s="209"/>
      <c r="GS156" s="209"/>
      <c r="GT156" s="209"/>
      <c r="GU156" s="209"/>
      <c r="GV156" s="209"/>
      <c r="GW156" s="209"/>
      <c r="GX156" s="209"/>
      <c r="GY156" s="209"/>
      <c r="GZ156" s="209"/>
      <c r="HA156" s="209"/>
      <c r="HB156" s="209"/>
      <c r="HC156" s="209"/>
      <c r="HD156" s="209"/>
      <c r="HE156" s="209"/>
      <c r="HF156" s="209"/>
      <c r="HG156" s="209"/>
      <c r="HH156" s="209"/>
      <c r="HI156" s="209"/>
      <c r="HJ156" s="209"/>
      <c r="HK156" s="209"/>
      <c r="HL156" s="209"/>
      <c r="HM156" s="209"/>
      <c r="HN156" s="209"/>
      <c r="HO156" s="209"/>
    </row>
    <row r="157" spans="1:223" s="211" customFormat="1" x14ac:dyDescent="0.25">
      <c r="A157" s="209"/>
      <c r="B157" s="202"/>
      <c r="C157" s="210"/>
      <c r="D157" s="202"/>
      <c r="E157" s="202"/>
      <c r="F157" s="202"/>
      <c r="G157" s="202"/>
      <c r="AD157" s="209"/>
      <c r="AE157" s="209"/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209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  <c r="BJ157" s="209"/>
      <c r="BK157" s="209"/>
      <c r="BL157" s="209"/>
      <c r="BM157" s="209"/>
      <c r="BN157" s="209"/>
      <c r="BO157" s="209"/>
      <c r="BP157" s="209"/>
      <c r="BQ157" s="209"/>
      <c r="BR157" s="209"/>
      <c r="BS157" s="209"/>
      <c r="BT157" s="209"/>
      <c r="BU157" s="209"/>
      <c r="BV157" s="209"/>
      <c r="BW157" s="209"/>
      <c r="BX157" s="209"/>
      <c r="BY157" s="209"/>
      <c r="BZ157" s="209"/>
      <c r="CA157" s="209"/>
      <c r="CB157" s="209"/>
      <c r="CC157" s="209"/>
      <c r="CD157" s="209"/>
      <c r="CE157" s="209"/>
      <c r="CF157" s="209"/>
      <c r="CG157" s="209"/>
      <c r="CH157" s="209"/>
      <c r="CI157" s="209"/>
      <c r="CJ157" s="209"/>
      <c r="CK157" s="209"/>
      <c r="CL157" s="209"/>
      <c r="CM157" s="209"/>
      <c r="CN157" s="209"/>
      <c r="CO157" s="209"/>
      <c r="CP157" s="209"/>
      <c r="CQ157" s="209"/>
      <c r="CR157" s="209"/>
      <c r="CS157" s="209"/>
      <c r="CT157" s="209"/>
      <c r="CU157" s="209"/>
      <c r="CV157" s="209"/>
      <c r="CW157" s="209"/>
      <c r="CX157" s="209"/>
      <c r="CY157" s="209"/>
      <c r="CZ157" s="209"/>
      <c r="DA157" s="209"/>
      <c r="DB157" s="209"/>
      <c r="DC157" s="209"/>
      <c r="DD157" s="209"/>
      <c r="DE157" s="209"/>
      <c r="DF157" s="209"/>
      <c r="DG157" s="209"/>
      <c r="DH157" s="209"/>
      <c r="DI157" s="209"/>
      <c r="DJ157" s="209"/>
      <c r="DK157" s="209"/>
      <c r="DL157" s="209"/>
      <c r="DM157" s="209"/>
      <c r="DN157" s="209"/>
      <c r="DO157" s="209"/>
      <c r="DP157" s="209"/>
      <c r="DQ157" s="209"/>
      <c r="DR157" s="209"/>
      <c r="DS157" s="209"/>
      <c r="DT157" s="209"/>
      <c r="DU157" s="209"/>
      <c r="DV157" s="209"/>
      <c r="DW157" s="209"/>
      <c r="DX157" s="209"/>
      <c r="DY157" s="209"/>
      <c r="DZ157" s="209"/>
      <c r="EA157" s="209"/>
      <c r="EB157" s="209"/>
      <c r="EC157" s="209"/>
      <c r="ED157" s="209"/>
      <c r="EE157" s="209"/>
      <c r="EF157" s="209"/>
      <c r="EG157" s="209"/>
      <c r="EH157" s="209"/>
      <c r="EI157" s="209"/>
      <c r="EJ157" s="209"/>
      <c r="EK157" s="209"/>
      <c r="EL157" s="209"/>
      <c r="EM157" s="209"/>
      <c r="EN157" s="209"/>
      <c r="EO157" s="209"/>
      <c r="EP157" s="209"/>
      <c r="EQ157" s="209"/>
      <c r="ER157" s="209"/>
      <c r="ES157" s="209"/>
      <c r="ET157" s="209"/>
      <c r="EU157" s="209"/>
      <c r="EV157" s="209"/>
      <c r="EW157" s="209"/>
      <c r="EX157" s="209"/>
      <c r="EY157" s="209"/>
      <c r="EZ157" s="209"/>
      <c r="FA157" s="209"/>
      <c r="FB157" s="209"/>
      <c r="FC157" s="209"/>
      <c r="FD157" s="209"/>
      <c r="FE157" s="209"/>
      <c r="FF157" s="209"/>
      <c r="FG157" s="209"/>
      <c r="FH157" s="209"/>
      <c r="FI157" s="209"/>
      <c r="FJ157" s="209"/>
      <c r="FK157" s="209"/>
      <c r="FL157" s="209"/>
      <c r="FM157" s="209"/>
      <c r="FN157" s="209"/>
      <c r="FO157" s="209"/>
      <c r="FP157" s="209"/>
      <c r="FQ157" s="209"/>
      <c r="FR157" s="209"/>
      <c r="FS157" s="209"/>
      <c r="FT157" s="209"/>
      <c r="FU157" s="209"/>
      <c r="FV157" s="209"/>
      <c r="FW157" s="209"/>
      <c r="FX157" s="209"/>
      <c r="FY157" s="209"/>
      <c r="FZ157" s="209"/>
      <c r="GA157" s="209"/>
      <c r="GB157" s="209"/>
      <c r="GC157" s="209"/>
      <c r="GD157" s="209"/>
      <c r="GE157" s="209"/>
      <c r="GF157" s="209"/>
      <c r="GG157" s="209"/>
      <c r="GH157" s="209"/>
      <c r="GI157" s="209"/>
      <c r="GJ157" s="209"/>
      <c r="GK157" s="209"/>
      <c r="GL157" s="209"/>
      <c r="GM157" s="209"/>
      <c r="GN157" s="209"/>
      <c r="GO157" s="209"/>
      <c r="GP157" s="209"/>
      <c r="GQ157" s="209"/>
      <c r="GR157" s="209"/>
      <c r="GS157" s="209"/>
      <c r="GT157" s="209"/>
      <c r="GU157" s="209"/>
      <c r="GV157" s="209"/>
      <c r="GW157" s="209"/>
      <c r="GX157" s="209"/>
      <c r="GY157" s="209"/>
      <c r="GZ157" s="209"/>
      <c r="HA157" s="209"/>
      <c r="HB157" s="209"/>
      <c r="HC157" s="209"/>
      <c r="HD157" s="209"/>
      <c r="HE157" s="209"/>
      <c r="HF157" s="209"/>
      <c r="HG157" s="209"/>
      <c r="HH157" s="209"/>
      <c r="HI157" s="209"/>
      <c r="HJ157" s="209"/>
      <c r="HK157" s="209"/>
      <c r="HL157" s="209"/>
      <c r="HM157" s="209"/>
      <c r="HN157" s="209"/>
      <c r="HO157" s="209"/>
    </row>
    <row r="158" spans="1:223" s="211" customFormat="1" x14ac:dyDescent="0.25">
      <c r="A158" s="209"/>
      <c r="B158" s="202"/>
      <c r="C158" s="210"/>
      <c r="D158" s="202"/>
      <c r="E158" s="202"/>
      <c r="F158" s="202"/>
      <c r="G158" s="202"/>
      <c r="AD158" s="209"/>
      <c r="AE158" s="209"/>
      <c r="AF158" s="209"/>
      <c r="AG158" s="209"/>
      <c r="AH158" s="209"/>
      <c r="AI158" s="209"/>
      <c r="AJ158" s="209"/>
      <c r="AK158" s="209"/>
      <c r="AL158" s="209"/>
      <c r="AM158" s="209"/>
      <c r="AN158" s="209"/>
      <c r="AO158" s="209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  <c r="BJ158" s="209"/>
      <c r="BK158" s="209"/>
      <c r="BL158" s="209"/>
      <c r="BM158" s="209"/>
      <c r="BN158" s="209"/>
      <c r="BO158" s="209"/>
      <c r="BP158" s="209"/>
      <c r="BQ158" s="209"/>
      <c r="BR158" s="209"/>
      <c r="BS158" s="209"/>
      <c r="BT158" s="209"/>
      <c r="BU158" s="209"/>
      <c r="BV158" s="209"/>
      <c r="BW158" s="209"/>
      <c r="BX158" s="209"/>
      <c r="BY158" s="209"/>
      <c r="BZ158" s="209"/>
      <c r="CA158" s="209"/>
      <c r="CB158" s="209"/>
      <c r="CC158" s="209"/>
      <c r="CD158" s="209"/>
      <c r="CE158" s="209"/>
      <c r="CF158" s="209"/>
      <c r="CG158" s="209"/>
      <c r="CH158" s="209"/>
      <c r="CI158" s="209"/>
      <c r="CJ158" s="209"/>
      <c r="CK158" s="209"/>
      <c r="CL158" s="209"/>
      <c r="CM158" s="209"/>
      <c r="CN158" s="209"/>
      <c r="CO158" s="209"/>
      <c r="CP158" s="209"/>
      <c r="CQ158" s="209"/>
      <c r="CR158" s="209"/>
      <c r="CS158" s="209"/>
      <c r="CT158" s="209"/>
      <c r="CU158" s="209"/>
      <c r="CV158" s="209"/>
      <c r="CW158" s="209"/>
      <c r="CX158" s="209"/>
      <c r="CY158" s="209"/>
      <c r="CZ158" s="209"/>
      <c r="DA158" s="209"/>
      <c r="DB158" s="209"/>
      <c r="DC158" s="209"/>
      <c r="DD158" s="209"/>
      <c r="DE158" s="209"/>
      <c r="DF158" s="209"/>
      <c r="DG158" s="209"/>
      <c r="DH158" s="209"/>
      <c r="DI158" s="209"/>
      <c r="DJ158" s="209"/>
      <c r="DK158" s="209"/>
      <c r="DL158" s="209"/>
      <c r="DM158" s="209"/>
      <c r="DN158" s="209"/>
      <c r="DO158" s="209"/>
      <c r="DP158" s="209"/>
      <c r="DQ158" s="209"/>
      <c r="DR158" s="209"/>
      <c r="DS158" s="209"/>
      <c r="DT158" s="209"/>
      <c r="DU158" s="209"/>
      <c r="DV158" s="209"/>
      <c r="DW158" s="209"/>
      <c r="DX158" s="209"/>
      <c r="DY158" s="209"/>
      <c r="DZ158" s="209"/>
      <c r="EA158" s="209"/>
      <c r="EB158" s="209"/>
      <c r="EC158" s="209"/>
      <c r="ED158" s="209"/>
      <c r="EE158" s="209"/>
      <c r="EF158" s="209"/>
      <c r="EG158" s="209"/>
      <c r="EH158" s="209"/>
      <c r="EI158" s="209"/>
      <c r="EJ158" s="209"/>
      <c r="EK158" s="209"/>
      <c r="EL158" s="209"/>
      <c r="EM158" s="209"/>
      <c r="EN158" s="209"/>
      <c r="EO158" s="209"/>
      <c r="EP158" s="209"/>
      <c r="EQ158" s="209"/>
      <c r="ER158" s="209"/>
      <c r="ES158" s="209"/>
      <c r="ET158" s="209"/>
      <c r="EU158" s="209"/>
      <c r="EV158" s="209"/>
      <c r="EW158" s="209"/>
      <c r="EX158" s="209"/>
      <c r="EY158" s="209"/>
      <c r="EZ158" s="209"/>
      <c r="FA158" s="209"/>
      <c r="FB158" s="209"/>
      <c r="FC158" s="209"/>
      <c r="FD158" s="209"/>
      <c r="FE158" s="209"/>
      <c r="FF158" s="209"/>
      <c r="FG158" s="209"/>
      <c r="FH158" s="209"/>
      <c r="FI158" s="209"/>
      <c r="FJ158" s="209"/>
      <c r="FK158" s="209"/>
      <c r="FL158" s="209"/>
      <c r="FM158" s="209"/>
      <c r="FN158" s="209"/>
      <c r="FO158" s="209"/>
      <c r="FP158" s="209"/>
      <c r="FQ158" s="209"/>
      <c r="FR158" s="209"/>
      <c r="FS158" s="209"/>
      <c r="FT158" s="209"/>
      <c r="FU158" s="209"/>
      <c r="FV158" s="209"/>
      <c r="FW158" s="209"/>
      <c r="FX158" s="209"/>
      <c r="FY158" s="209"/>
      <c r="FZ158" s="209"/>
      <c r="GA158" s="209"/>
      <c r="GB158" s="209"/>
      <c r="GC158" s="209"/>
      <c r="GD158" s="209"/>
      <c r="GE158" s="209"/>
      <c r="GF158" s="209"/>
      <c r="GG158" s="209"/>
      <c r="GH158" s="209"/>
      <c r="GI158" s="209"/>
      <c r="GJ158" s="209"/>
      <c r="GK158" s="209"/>
      <c r="GL158" s="209"/>
      <c r="GM158" s="209"/>
      <c r="GN158" s="209"/>
      <c r="GO158" s="209"/>
      <c r="GP158" s="209"/>
      <c r="GQ158" s="209"/>
      <c r="GR158" s="209"/>
      <c r="GS158" s="209"/>
      <c r="GT158" s="209"/>
      <c r="GU158" s="209"/>
      <c r="GV158" s="209"/>
      <c r="GW158" s="209"/>
      <c r="GX158" s="209"/>
      <c r="GY158" s="209"/>
      <c r="GZ158" s="209"/>
      <c r="HA158" s="209"/>
      <c r="HB158" s="209"/>
      <c r="HC158" s="209"/>
      <c r="HD158" s="209"/>
      <c r="HE158" s="209"/>
      <c r="HF158" s="209"/>
      <c r="HG158" s="209"/>
      <c r="HH158" s="209"/>
      <c r="HI158" s="209"/>
      <c r="HJ158" s="209"/>
      <c r="HK158" s="209"/>
      <c r="HL158" s="209"/>
      <c r="HM158" s="209"/>
      <c r="HN158" s="209"/>
      <c r="HO158" s="209"/>
    </row>
    <row r="159" spans="1:223" s="211" customFormat="1" x14ac:dyDescent="0.25">
      <c r="A159" s="209"/>
      <c r="B159" s="202"/>
      <c r="C159" s="210"/>
      <c r="D159" s="202"/>
      <c r="E159" s="202"/>
      <c r="F159" s="202"/>
      <c r="G159" s="202"/>
      <c r="AD159" s="209"/>
      <c r="AE159" s="209"/>
      <c r="AF159" s="209"/>
      <c r="AG159" s="209"/>
      <c r="AH159" s="209"/>
      <c r="AI159" s="209"/>
      <c r="AJ159" s="209"/>
      <c r="AK159" s="209"/>
      <c r="AL159" s="209"/>
      <c r="AM159" s="209"/>
      <c r="AN159" s="209"/>
      <c r="AO159" s="209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  <c r="BJ159" s="209"/>
      <c r="BK159" s="209"/>
      <c r="BL159" s="209"/>
      <c r="BM159" s="209"/>
      <c r="BN159" s="209"/>
      <c r="BO159" s="209"/>
      <c r="BP159" s="209"/>
      <c r="BQ159" s="209"/>
      <c r="BR159" s="209"/>
      <c r="BS159" s="209"/>
      <c r="BT159" s="209"/>
      <c r="BU159" s="209"/>
      <c r="BV159" s="209"/>
      <c r="BW159" s="209"/>
      <c r="BX159" s="209"/>
      <c r="BY159" s="209"/>
      <c r="BZ159" s="209"/>
      <c r="CA159" s="209"/>
      <c r="CB159" s="209"/>
      <c r="CC159" s="209"/>
      <c r="CD159" s="209"/>
      <c r="CE159" s="209"/>
      <c r="CF159" s="209"/>
      <c r="CG159" s="209"/>
      <c r="CH159" s="209"/>
      <c r="CI159" s="209"/>
      <c r="CJ159" s="209"/>
      <c r="CK159" s="209"/>
      <c r="CL159" s="209"/>
      <c r="CM159" s="209"/>
      <c r="CN159" s="209"/>
      <c r="CO159" s="209"/>
      <c r="CP159" s="209"/>
      <c r="CQ159" s="209"/>
      <c r="CR159" s="209"/>
      <c r="CS159" s="209"/>
      <c r="CT159" s="209"/>
      <c r="CU159" s="209"/>
      <c r="CV159" s="209"/>
      <c r="CW159" s="209"/>
      <c r="CX159" s="209"/>
      <c r="CY159" s="209"/>
      <c r="CZ159" s="209"/>
      <c r="DA159" s="209"/>
      <c r="DB159" s="209"/>
      <c r="DC159" s="209"/>
      <c r="DD159" s="209"/>
      <c r="DE159" s="209"/>
      <c r="DF159" s="209"/>
      <c r="DG159" s="209"/>
      <c r="DH159" s="209"/>
      <c r="DI159" s="209"/>
      <c r="DJ159" s="209"/>
      <c r="DK159" s="209"/>
      <c r="DL159" s="209"/>
      <c r="DM159" s="209"/>
      <c r="DN159" s="209"/>
      <c r="DO159" s="209"/>
      <c r="DP159" s="209"/>
      <c r="DQ159" s="209"/>
      <c r="DR159" s="209"/>
      <c r="DS159" s="209"/>
      <c r="DT159" s="209"/>
      <c r="DU159" s="209"/>
      <c r="DV159" s="209"/>
      <c r="DW159" s="209"/>
      <c r="DX159" s="209"/>
      <c r="DY159" s="209"/>
      <c r="DZ159" s="209"/>
      <c r="EA159" s="209"/>
      <c r="EB159" s="209"/>
      <c r="EC159" s="209"/>
      <c r="ED159" s="209"/>
      <c r="EE159" s="209"/>
      <c r="EF159" s="209"/>
      <c r="EG159" s="209"/>
      <c r="EH159" s="209"/>
      <c r="EI159" s="209"/>
      <c r="EJ159" s="209"/>
      <c r="EK159" s="209"/>
      <c r="EL159" s="209"/>
      <c r="EM159" s="209"/>
      <c r="EN159" s="209"/>
      <c r="EO159" s="209"/>
      <c r="EP159" s="209"/>
      <c r="EQ159" s="209"/>
      <c r="ER159" s="209"/>
      <c r="ES159" s="209"/>
      <c r="ET159" s="209"/>
      <c r="EU159" s="209"/>
      <c r="EV159" s="209"/>
      <c r="EW159" s="209"/>
      <c r="EX159" s="209"/>
      <c r="EY159" s="209"/>
      <c r="EZ159" s="209"/>
      <c r="FA159" s="209"/>
      <c r="FB159" s="209"/>
      <c r="FC159" s="209"/>
      <c r="FD159" s="209"/>
      <c r="FE159" s="209"/>
      <c r="FF159" s="209"/>
      <c r="FG159" s="209"/>
      <c r="FH159" s="209"/>
      <c r="FI159" s="209"/>
      <c r="FJ159" s="209"/>
      <c r="FK159" s="209"/>
      <c r="FL159" s="209"/>
      <c r="FM159" s="209"/>
      <c r="FN159" s="209"/>
      <c r="FO159" s="209"/>
      <c r="FP159" s="209"/>
      <c r="FQ159" s="209"/>
      <c r="FR159" s="209"/>
      <c r="FS159" s="209"/>
      <c r="FT159" s="209"/>
      <c r="FU159" s="209"/>
      <c r="FV159" s="209"/>
      <c r="FW159" s="209"/>
      <c r="FX159" s="209"/>
      <c r="FY159" s="209"/>
      <c r="FZ159" s="209"/>
      <c r="GA159" s="209"/>
      <c r="GB159" s="209"/>
      <c r="GC159" s="209"/>
      <c r="GD159" s="209"/>
      <c r="GE159" s="209"/>
      <c r="GF159" s="209"/>
      <c r="GG159" s="209"/>
      <c r="GH159" s="209"/>
      <c r="GI159" s="209"/>
      <c r="GJ159" s="209"/>
      <c r="GK159" s="209"/>
      <c r="GL159" s="209"/>
      <c r="GM159" s="209"/>
      <c r="GN159" s="209"/>
      <c r="GO159" s="209"/>
      <c r="GP159" s="209"/>
      <c r="GQ159" s="209"/>
      <c r="GR159" s="209"/>
      <c r="GS159" s="209"/>
      <c r="GT159" s="209"/>
      <c r="GU159" s="209"/>
      <c r="GV159" s="209"/>
      <c r="GW159" s="209"/>
      <c r="GX159" s="209"/>
      <c r="GY159" s="209"/>
      <c r="GZ159" s="209"/>
      <c r="HA159" s="209"/>
      <c r="HB159" s="209"/>
      <c r="HC159" s="209"/>
      <c r="HD159" s="209"/>
      <c r="HE159" s="209"/>
      <c r="HF159" s="209"/>
      <c r="HG159" s="209"/>
      <c r="HH159" s="209"/>
      <c r="HI159" s="209"/>
      <c r="HJ159" s="209"/>
      <c r="HK159" s="209"/>
      <c r="HL159" s="209"/>
      <c r="HM159" s="209"/>
      <c r="HN159" s="209"/>
      <c r="HO159" s="209"/>
    </row>
    <row r="160" spans="1:223" s="211" customFormat="1" x14ac:dyDescent="0.25">
      <c r="A160" s="209"/>
      <c r="B160" s="202"/>
      <c r="C160" s="210"/>
      <c r="D160" s="202"/>
      <c r="E160" s="202"/>
      <c r="F160" s="202"/>
      <c r="G160" s="202"/>
      <c r="AD160" s="209"/>
      <c r="AE160" s="209"/>
      <c r="AF160" s="209"/>
      <c r="AG160" s="209"/>
      <c r="AH160" s="209"/>
      <c r="AI160" s="209"/>
      <c r="AJ160" s="209"/>
      <c r="AK160" s="209"/>
      <c r="AL160" s="209"/>
      <c r="AM160" s="209"/>
      <c r="AN160" s="209"/>
      <c r="AO160" s="209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  <c r="BJ160" s="209"/>
      <c r="BK160" s="209"/>
      <c r="BL160" s="209"/>
      <c r="BM160" s="209"/>
      <c r="BN160" s="209"/>
      <c r="BO160" s="209"/>
      <c r="BP160" s="209"/>
      <c r="BQ160" s="209"/>
      <c r="BR160" s="209"/>
      <c r="BS160" s="209"/>
      <c r="BT160" s="209"/>
      <c r="BU160" s="209"/>
      <c r="BV160" s="209"/>
      <c r="BW160" s="209"/>
      <c r="BX160" s="209"/>
      <c r="BY160" s="209"/>
      <c r="BZ160" s="209"/>
      <c r="CA160" s="209"/>
      <c r="CB160" s="209"/>
      <c r="CC160" s="209"/>
      <c r="CD160" s="209"/>
      <c r="CE160" s="209"/>
      <c r="CF160" s="209"/>
      <c r="CG160" s="209"/>
      <c r="CH160" s="209"/>
      <c r="CI160" s="209"/>
      <c r="CJ160" s="209"/>
      <c r="CK160" s="209"/>
      <c r="CL160" s="209"/>
      <c r="CM160" s="209"/>
      <c r="CN160" s="209"/>
      <c r="CO160" s="209"/>
      <c r="CP160" s="209"/>
      <c r="CQ160" s="209"/>
      <c r="CR160" s="209"/>
      <c r="CS160" s="209"/>
      <c r="CT160" s="209"/>
      <c r="CU160" s="209"/>
      <c r="CV160" s="209"/>
      <c r="CW160" s="209"/>
      <c r="CX160" s="209"/>
      <c r="CY160" s="209"/>
      <c r="CZ160" s="209"/>
      <c r="DA160" s="209"/>
      <c r="DB160" s="209"/>
      <c r="DC160" s="209"/>
      <c r="DD160" s="209"/>
      <c r="DE160" s="209"/>
      <c r="DF160" s="209"/>
      <c r="DG160" s="209"/>
      <c r="DH160" s="209"/>
      <c r="DI160" s="209"/>
      <c r="DJ160" s="209"/>
      <c r="DK160" s="209"/>
      <c r="DL160" s="209"/>
      <c r="DM160" s="209"/>
      <c r="DN160" s="209"/>
      <c r="DO160" s="209"/>
      <c r="DP160" s="209"/>
      <c r="DQ160" s="209"/>
      <c r="DR160" s="209"/>
      <c r="DS160" s="209"/>
      <c r="DT160" s="209"/>
      <c r="DU160" s="209"/>
      <c r="DV160" s="209"/>
      <c r="DW160" s="209"/>
      <c r="DX160" s="209"/>
      <c r="DY160" s="209"/>
      <c r="DZ160" s="209"/>
      <c r="EA160" s="209"/>
      <c r="EB160" s="209"/>
      <c r="EC160" s="209"/>
      <c r="ED160" s="209"/>
      <c r="EE160" s="209"/>
      <c r="EF160" s="209"/>
      <c r="EG160" s="209"/>
      <c r="EH160" s="209"/>
      <c r="EI160" s="209"/>
      <c r="EJ160" s="209"/>
      <c r="EK160" s="209"/>
      <c r="EL160" s="209"/>
      <c r="EM160" s="209"/>
      <c r="EN160" s="209"/>
      <c r="EO160" s="209"/>
      <c r="EP160" s="209"/>
      <c r="EQ160" s="209"/>
      <c r="ER160" s="209"/>
      <c r="ES160" s="209"/>
      <c r="ET160" s="209"/>
      <c r="EU160" s="209"/>
      <c r="EV160" s="209"/>
      <c r="EW160" s="209"/>
      <c r="EX160" s="209"/>
      <c r="EY160" s="209"/>
      <c r="EZ160" s="209"/>
      <c r="FA160" s="209"/>
      <c r="FB160" s="209"/>
      <c r="FC160" s="209"/>
      <c r="FD160" s="209"/>
      <c r="FE160" s="209"/>
      <c r="FF160" s="209"/>
      <c r="FG160" s="209"/>
      <c r="FH160" s="209"/>
      <c r="FI160" s="209"/>
      <c r="FJ160" s="209"/>
      <c r="FK160" s="209"/>
      <c r="FL160" s="209"/>
      <c r="FM160" s="209"/>
      <c r="FN160" s="209"/>
      <c r="FO160" s="209"/>
      <c r="FP160" s="209"/>
      <c r="FQ160" s="209"/>
      <c r="FR160" s="209"/>
      <c r="FS160" s="209"/>
      <c r="FT160" s="209"/>
      <c r="FU160" s="209"/>
      <c r="FV160" s="209"/>
      <c r="FW160" s="209"/>
      <c r="FX160" s="209"/>
      <c r="FY160" s="209"/>
      <c r="FZ160" s="209"/>
      <c r="GA160" s="209"/>
      <c r="GB160" s="209"/>
      <c r="GC160" s="209"/>
      <c r="GD160" s="209"/>
      <c r="GE160" s="209"/>
      <c r="GF160" s="209"/>
      <c r="GG160" s="209"/>
      <c r="GH160" s="209"/>
      <c r="GI160" s="209"/>
      <c r="GJ160" s="209"/>
      <c r="GK160" s="209"/>
      <c r="GL160" s="209"/>
      <c r="GM160" s="209"/>
      <c r="GN160" s="209"/>
      <c r="GO160" s="209"/>
      <c r="GP160" s="209"/>
      <c r="GQ160" s="209"/>
      <c r="GR160" s="209"/>
      <c r="GS160" s="209"/>
      <c r="GT160" s="209"/>
      <c r="GU160" s="209"/>
      <c r="GV160" s="209"/>
      <c r="GW160" s="209"/>
      <c r="GX160" s="209"/>
      <c r="GY160" s="209"/>
      <c r="GZ160" s="209"/>
      <c r="HA160" s="209"/>
      <c r="HB160" s="209"/>
      <c r="HC160" s="209"/>
      <c r="HD160" s="209"/>
      <c r="HE160" s="209"/>
      <c r="HF160" s="209"/>
      <c r="HG160" s="209"/>
      <c r="HH160" s="209"/>
      <c r="HI160" s="209"/>
      <c r="HJ160" s="209"/>
      <c r="HK160" s="209"/>
      <c r="HL160" s="209"/>
      <c r="HM160" s="209"/>
      <c r="HN160" s="209"/>
      <c r="HO160" s="209"/>
    </row>
    <row r="161" spans="1:223" s="211" customFormat="1" x14ac:dyDescent="0.25">
      <c r="A161" s="209"/>
      <c r="B161" s="202"/>
      <c r="C161" s="210"/>
      <c r="D161" s="202"/>
      <c r="E161" s="202"/>
      <c r="F161" s="202"/>
      <c r="G161" s="202"/>
      <c r="AD161" s="209"/>
      <c r="AE161" s="209"/>
      <c r="AF161" s="209"/>
      <c r="AG161" s="209"/>
      <c r="AH161" s="209"/>
      <c r="AI161" s="209"/>
      <c r="AJ161" s="209"/>
      <c r="AK161" s="209"/>
      <c r="AL161" s="209"/>
      <c r="AM161" s="209"/>
      <c r="AN161" s="209"/>
      <c r="AO161" s="209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  <c r="BJ161" s="209"/>
      <c r="BK161" s="209"/>
      <c r="BL161" s="209"/>
      <c r="BM161" s="209"/>
      <c r="BN161" s="209"/>
      <c r="BO161" s="209"/>
      <c r="BP161" s="209"/>
      <c r="BQ161" s="209"/>
      <c r="BR161" s="209"/>
      <c r="BS161" s="209"/>
      <c r="BT161" s="209"/>
      <c r="BU161" s="209"/>
      <c r="BV161" s="209"/>
      <c r="BW161" s="209"/>
      <c r="BX161" s="209"/>
      <c r="BY161" s="209"/>
      <c r="BZ161" s="209"/>
      <c r="CA161" s="209"/>
      <c r="CB161" s="209"/>
      <c r="CC161" s="209"/>
      <c r="CD161" s="209"/>
      <c r="CE161" s="209"/>
      <c r="CF161" s="209"/>
      <c r="CG161" s="209"/>
      <c r="CH161" s="209"/>
      <c r="CI161" s="209"/>
      <c r="CJ161" s="209"/>
      <c r="CK161" s="209"/>
      <c r="CL161" s="209"/>
      <c r="CM161" s="209"/>
      <c r="CN161" s="209"/>
      <c r="CO161" s="209"/>
      <c r="CP161" s="209"/>
      <c r="CQ161" s="209"/>
      <c r="CR161" s="209"/>
      <c r="CS161" s="209"/>
      <c r="CT161" s="209"/>
      <c r="CU161" s="209"/>
      <c r="CV161" s="209"/>
      <c r="CW161" s="209"/>
      <c r="CX161" s="209"/>
      <c r="CY161" s="209"/>
      <c r="CZ161" s="209"/>
      <c r="DA161" s="209"/>
      <c r="DB161" s="209"/>
      <c r="DC161" s="209"/>
      <c r="DD161" s="209"/>
      <c r="DE161" s="209"/>
      <c r="DF161" s="209"/>
      <c r="DG161" s="209"/>
      <c r="DH161" s="209"/>
      <c r="DI161" s="209"/>
      <c r="DJ161" s="209"/>
      <c r="DK161" s="209"/>
      <c r="DL161" s="209"/>
      <c r="DM161" s="209"/>
      <c r="DN161" s="209"/>
      <c r="DO161" s="209"/>
      <c r="DP161" s="209"/>
      <c r="DQ161" s="209"/>
      <c r="DR161" s="209"/>
      <c r="DS161" s="209"/>
      <c r="DT161" s="209"/>
      <c r="DU161" s="209"/>
      <c r="DV161" s="209"/>
      <c r="DW161" s="209"/>
      <c r="DX161" s="209"/>
      <c r="DY161" s="209"/>
      <c r="DZ161" s="209"/>
      <c r="EA161" s="209"/>
      <c r="EB161" s="209"/>
      <c r="EC161" s="209"/>
      <c r="ED161" s="209"/>
      <c r="EE161" s="209"/>
      <c r="EF161" s="209"/>
      <c r="EG161" s="209"/>
      <c r="EH161" s="209"/>
      <c r="EI161" s="209"/>
      <c r="EJ161" s="209"/>
      <c r="EK161" s="209"/>
      <c r="EL161" s="209"/>
      <c r="EM161" s="209"/>
      <c r="EN161" s="209"/>
      <c r="EO161" s="209"/>
      <c r="EP161" s="209"/>
      <c r="EQ161" s="209"/>
      <c r="ER161" s="209"/>
      <c r="ES161" s="209"/>
      <c r="ET161" s="209"/>
      <c r="EU161" s="209"/>
      <c r="EV161" s="209"/>
      <c r="EW161" s="209"/>
      <c r="EX161" s="209"/>
      <c r="EY161" s="209"/>
      <c r="EZ161" s="209"/>
      <c r="FA161" s="209"/>
      <c r="FB161" s="209"/>
      <c r="FC161" s="209"/>
      <c r="FD161" s="209"/>
      <c r="FE161" s="209"/>
      <c r="FF161" s="209"/>
      <c r="FG161" s="209"/>
      <c r="FH161" s="209"/>
      <c r="FI161" s="209"/>
      <c r="FJ161" s="209"/>
      <c r="FK161" s="209"/>
      <c r="FL161" s="209"/>
      <c r="FM161" s="209"/>
      <c r="FN161" s="209"/>
      <c r="FO161" s="209"/>
      <c r="FP161" s="209"/>
      <c r="FQ161" s="209"/>
      <c r="FR161" s="209"/>
      <c r="FS161" s="209"/>
      <c r="FT161" s="209"/>
      <c r="FU161" s="209"/>
      <c r="FV161" s="209"/>
      <c r="FW161" s="209"/>
      <c r="FX161" s="209"/>
      <c r="FY161" s="209"/>
      <c r="FZ161" s="209"/>
      <c r="GA161" s="209"/>
      <c r="GB161" s="209"/>
      <c r="GC161" s="209"/>
      <c r="GD161" s="209"/>
      <c r="GE161" s="209"/>
      <c r="GF161" s="209"/>
      <c r="GG161" s="209"/>
      <c r="GH161" s="209"/>
      <c r="GI161" s="209"/>
      <c r="GJ161" s="209"/>
      <c r="GK161" s="209"/>
      <c r="GL161" s="209"/>
      <c r="GM161" s="209"/>
      <c r="GN161" s="209"/>
      <c r="GO161" s="209"/>
      <c r="GP161" s="209"/>
      <c r="GQ161" s="209"/>
      <c r="GR161" s="209"/>
      <c r="GS161" s="209"/>
      <c r="GT161" s="209"/>
      <c r="GU161" s="209"/>
      <c r="GV161" s="209"/>
      <c r="GW161" s="209"/>
      <c r="GX161" s="209"/>
      <c r="GY161" s="209"/>
      <c r="GZ161" s="209"/>
      <c r="HA161" s="209"/>
      <c r="HB161" s="209"/>
      <c r="HC161" s="209"/>
      <c r="HD161" s="209"/>
      <c r="HE161" s="209"/>
      <c r="HF161" s="209"/>
      <c r="HG161" s="209"/>
      <c r="HH161" s="209"/>
      <c r="HI161" s="209"/>
      <c r="HJ161" s="209"/>
      <c r="HK161" s="209"/>
      <c r="HL161" s="209"/>
      <c r="HM161" s="209"/>
      <c r="HN161" s="209"/>
      <c r="HO161" s="209"/>
    </row>
    <row r="162" spans="1:223" s="211" customFormat="1" x14ac:dyDescent="0.25">
      <c r="A162" s="209"/>
      <c r="B162" s="202"/>
      <c r="C162" s="210"/>
      <c r="D162" s="202"/>
      <c r="E162" s="202"/>
      <c r="F162" s="202"/>
      <c r="G162" s="202"/>
      <c r="AD162" s="209"/>
      <c r="AE162" s="209"/>
      <c r="AF162" s="209"/>
      <c r="AG162" s="209"/>
      <c r="AH162" s="209"/>
      <c r="AI162" s="209"/>
      <c r="AJ162" s="209"/>
      <c r="AK162" s="209"/>
      <c r="AL162" s="209"/>
      <c r="AM162" s="209"/>
      <c r="AN162" s="209"/>
      <c r="AO162" s="209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  <c r="BJ162" s="209"/>
      <c r="BK162" s="209"/>
      <c r="BL162" s="209"/>
      <c r="BM162" s="209"/>
      <c r="BN162" s="209"/>
      <c r="BO162" s="209"/>
      <c r="BP162" s="209"/>
      <c r="BQ162" s="209"/>
      <c r="BR162" s="209"/>
      <c r="BS162" s="209"/>
      <c r="BT162" s="209"/>
      <c r="BU162" s="209"/>
      <c r="BV162" s="209"/>
      <c r="BW162" s="209"/>
      <c r="BX162" s="209"/>
      <c r="BY162" s="209"/>
      <c r="BZ162" s="209"/>
      <c r="CA162" s="209"/>
      <c r="CB162" s="209"/>
      <c r="CC162" s="209"/>
      <c r="CD162" s="209"/>
      <c r="CE162" s="209"/>
      <c r="CF162" s="209"/>
      <c r="CG162" s="209"/>
      <c r="CH162" s="209"/>
      <c r="CI162" s="209"/>
      <c r="CJ162" s="209"/>
      <c r="CK162" s="209"/>
      <c r="CL162" s="209"/>
      <c r="CM162" s="209"/>
      <c r="CN162" s="209"/>
      <c r="CO162" s="209"/>
      <c r="CP162" s="209"/>
      <c r="CQ162" s="209"/>
      <c r="CR162" s="209"/>
      <c r="CS162" s="209"/>
      <c r="CT162" s="209"/>
      <c r="CU162" s="209"/>
      <c r="CV162" s="209"/>
      <c r="CW162" s="209"/>
      <c r="CX162" s="209"/>
      <c r="CY162" s="209"/>
      <c r="CZ162" s="209"/>
      <c r="DA162" s="209"/>
      <c r="DB162" s="209"/>
      <c r="DC162" s="209"/>
      <c r="DD162" s="209"/>
      <c r="DE162" s="209"/>
      <c r="DF162" s="209"/>
      <c r="DG162" s="209"/>
      <c r="DH162" s="209"/>
      <c r="DI162" s="209"/>
      <c r="DJ162" s="209"/>
      <c r="DK162" s="209"/>
      <c r="DL162" s="209"/>
      <c r="DM162" s="209"/>
      <c r="DN162" s="209"/>
      <c r="DO162" s="209"/>
      <c r="DP162" s="209"/>
      <c r="DQ162" s="209"/>
      <c r="DR162" s="209"/>
      <c r="DS162" s="209"/>
      <c r="DT162" s="209"/>
      <c r="DU162" s="209"/>
      <c r="DV162" s="209"/>
      <c r="DW162" s="209"/>
      <c r="DX162" s="209"/>
      <c r="DY162" s="209"/>
      <c r="DZ162" s="209"/>
      <c r="EA162" s="209"/>
      <c r="EB162" s="209"/>
      <c r="EC162" s="209"/>
      <c r="ED162" s="209"/>
      <c r="EE162" s="209"/>
      <c r="EF162" s="209"/>
      <c r="EG162" s="209"/>
      <c r="EH162" s="209"/>
      <c r="EI162" s="209"/>
      <c r="EJ162" s="209"/>
      <c r="EK162" s="209"/>
      <c r="EL162" s="209"/>
      <c r="EM162" s="209"/>
      <c r="EN162" s="209"/>
      <c r="EO162" s="209"/>
      <c r="EP162" s="209"/>
      <c r="EQ162" s="209"/>
      <c r="ER162" s="209"/>
      <c r="ES162" s="209"/>
      <c r="ET162" s="209"/>
      <c r="EU162" s="209"/>
      <c r="EV162" s="209"/>
      <c r="EW162" s="209"/>
      <c r="EX162" s="209"/>
      <c r="EY162" s="209"/>
      <c r="EZ162" s="209"/>
      <c r="FA162" s="209"/>
      <c r="FB162" s="209"/>
      <c r="FC162" s="209"/>
      <c r="FD162" s="209"/>
      <c r="FE162" s="209"/>
      <c r="FF162" s="209"/>
      <c r="FG162" s="209"/>
      <c r="FH162" s="209"/>
      <c r="FI162" s="209"/>
      <c r="FJ162" s="209"/>
      <c r="FK162" s="209"/>
      <c r="FL162" s="209"/>
      <c r="FM162" s="209"/>
      <c r="FN162" s="209"/>
      <c r="FO162" s="209"/>
      <c r="FP162" s="209"/>
      <c r="FQ162" s="209"/>
      <c r="FR162" s="209"/>
      <c r="FS162" s="209"/>
      <c r="FT162" s="209"/>
      <c r="FU162" s="209"/>
      <c r="FV162" s="209"/>
      <c r="FW162" s="209"/>
      <c r="FX162" s="209"/>
      <c r="FY162" s="209"/>
      <c r="FZ162" s="209"/>
      <c r="GA162" s="209"/>
      <c r="GB162" s="209"/>
      <c r="GC162" s="209"/>
      <c r="GD162" s="209"/>
      <c r="GE162" s="209"/>
      <c r="GF162" s="209"/>
      <c r="GG162" s="209"/>
      <c r="GH162" s="209"/>
      <c r="GI162" s="209"/>
      <c r="GJ162" s="209"/>
      <c r="GK162" s="209"/>
      <c r="GL162" s="209"/>
      <c r="GM162" s="209"/>
      <c r="GN162" s="209"/>
      <c r="GO162" s="209"/>
      <c r="GP162" s="209"/>
      <c r="GQ162" s="209"/>
      <c r="GR162" s="209"/>
      <c r="GS162" s="209"/>
      <c r="GT162" s="209"/>
      <c r="GU162" s="209"/>
      <c r="GV162" s="209"/>
      <c r="GW162" s="209"/>
      <c r="GX162" s="209"/>
      <c r="GY162" s="209"/>
      <c r="GZ162" s="209"/>
      <c r="HA162" s="209"/>
      <c r="HB162" s="209"/>
      <c r="HC162" s="209"/>
      <c r="HD162" s="209"/>
      <c r="HE162" s="209"/>
      <c r="HF162" s="209"/>
      <c r="HG162" s="209"/>
      <c r="HH162" s="209"/>
      <c r="HI162" s="209"/>
      <c r="HJ162" s="209"/>
      <c r="HK162" s="209"/>
      <c r="HL162" s="209"/>
      <c r="HM162" s="209"/>
      <c r="HN162" s="209"/>
      <c r="HO162" s="209"/>
    </row>
    <row r="163" spans="1:223" s="211" customFormat="1" x14ac:dyDescent="0.25">
      <c r="A163" s="209"/>
      <c r="B163" s="202"/>
      <c r="C163" s="210"/>
      <c r="D163" s="202"/>
      <c r="E163" s="202"/>
      <c r="F163" s="202"/>
      <c r="G163" s="202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  <c r="BJ163" s="209"/>
      <c r="BK163" s="209"/>
      <c r="BL163" s="209"/>
      <c r="BM163" s="209"/>
      <c r="BN163" s="209"/>
      <c r="BO163" s="209"/>
      <c r="BP163" s="209"/>
      <c r="BQ163" s="209"/>
      <c r="BR163" s="209"/>
      <c r="BS163" s="209"/>
      <c r="BT163" s="209"/>
      <c r="BU163" s="209"/>
      <c r="BV163" s="209"/>
      <c r="BW163" s="209"/>
      <c r="BX163" s="209"/>
      <c r="BY163" s="209"/>
      <c r="BZ163" s="209"/>
      <c r="CA163" s="209"/>
      <c r="CB163" s="209"/>
      <c r="CC163" s="209"/>
      <c r="CD163" s="209"/>
      <c r="CE163" s="209"/>
      <c r="CF163" s="209"/>
      <c r="CG163" s="209"/>
      <c r="CH163" s="209"/>
      <c r="CI163" s="209"/>
      <c r="CJ163" s="209"/>
      <c r="CK163" s="209"/>
      <c r="CL163" s="209"/>
      <c r="CM163" s="209"/>
      <c r="CN163" s="209"/>
      <c r="CO163" s="209"/>
      <c r="CP163" s="209"/>
      <c r="CQ163" s="209"/>
      <c r="CR163" s="209"/>
      <c r="CS163" s="209"/>
      <c r="CT163" s="209"/>
      <c r="CU163" s="209"/>
      <c r="CV163" s="209"/>
      <c r="CW163" s="209"/>
      <c r="CX163" s="209"/>
      <c r="CY163" s="209"/>
      <c r="CZ163" s="209"/>
      <c r="DA163" s="209"/>
      <c r="DB163" s="209"/>
      <c r="DC163" s="209"/>
      <c r="DD163" s="209"/>
      <c r="DE163" s="209"/>
      <c r="DF163" s="209"/>
      <c r="DG163" s="209"/>
      <c r="DH163" s="209"/>
      <c r="DI163" s="209"/>
      <c r="DJ163" s="209"/>
      <c r="DK163" s="209"/>
      <c r="DL163" s="209"/>
      <c r="DM163" s="209"/>
      <c r="DN163" s="209"/>
      <c r="DO163" s="209"/>
      <c r="DP163" s="209"/>
      <c r="DQ163" s="209"/>
      <c r="DR163" s="209"/>
      <c r="DS163" s="209"/>
      <c r="DT163" s="209"/>
      <c r="DU163" s="209"/>
      <c r="DV163" s="209"/>
      <c r="DW163" s="209"/>
      <c r="DX163" s="209"/>
      <c r="DY163" s="209"/>
      <c r="DZ163" s="209"/>
      <c r="EA163" s="209"/>
      <c r="EB163" s="209"/>
      <c r="EC163" s="209"/>
      <c r="ED163" s="209"/>
      <c r="EE163" s="209"/>
      <c r="EF163" s="209"/>
      <c r="EG163" s="209"/>
      <c r="EH163" s="209"/>
      <c r="EI163" s="209"/>
      <c r="EJ163" s="209"/>
      <c r="EK163" s="209"/>
      <c r="EL163" s="209"/>
      <c r="EM163" s="209"/>
      <c r="EN163" s="209"/>
      <c r="EO163" s="209"/>
      <c r="EP163" s="209"/>
      <c r="EQ163" s="209"/>
      <c r="ER163" s="209"/>
      <c r="ES163" s="209"/>
      <c r="ET163" s="209"/>
      <c r="EU163" s="209"/>
      <c r="EV163" s="209"/>
      <c r="EW163" s="209"/>
      <c r="EX163" s="209"/>
      <c r="EY163" s="209"/>
      <c r="EZ163" s="209"/>
      <c r="FA163" s="209"/>
      <c r="FB163" s="209"/>
      <c r="FC163" s="209"/>
      <c r="FD163" s="209"/>
      <c r="FE163" s="209"/>
      <c r="FF163" s="209"/>
      <c r="FG163" s="209"/>
      <c r="FH163" s="209"/>
      <c r="FI163" s="209"/>
      <c r="FJ163" s="209"/>
      <c r="FK163" s="209"/>
      <c r="FL163" s="209"/>
      <c r="FM163" s="209"/>
      <c r="FN163" s="209"/>
      <c r="FO163" s="209"/>
      <c r="FP163" s="209"/>
      <c r="FQ163" s="209"/>
      <c r="FR163" s="209"/>
      <c r="FS163" s="209"/>
      <c r="FT163" s="209"/>
      <c r="FU163" s="209"/>
      <c r="FV163" s="209"/>
      <c r="FW163" s="209"/>
      <c r="FX163" s="209"/>
      <c r="FY163" s="209"/>
      <c r="FZ163" s="209"/>
      <c r="GA163" s="209"/>
      <c r="GB163" s="209"/>
      <c r="GC163" s="209"/>
      <c r="GD163" s="209"/>
      <c r="GE163" s="209"/>
      <c r="GF163" s="209"/>
      <c r="GG163" s="209"/>
      <c r="GH163" s="209"/>
      <c r="GI163" s="209"/>
      <c r="GJ163" s="209"/>
      <c r="GK163" s="209"/>
      <c r="GL163" s="209"/>
      <c r="GM163" s="209"/>
      <c r="GN163" s="209"/>
      <c r="GO163" s="209"/>
      <c r="GP163" s="209"/>
      <c r="GQ163" s="209"/>
      <c r="GR163" s="209"/>
      <c r="GS163" s="209"/>
      <c r="GT163" s="209"/>
      <c r="GU163" s="209"/>
      <c r="GV163" s="209"/>
      <c r="GW163" s="209"/>
      <c r="GX163" s="209"/>
      <c r="GY163" s="209"/>
      <c r="GZ163" s="209"/>
      <c r="HA163" s="209"/>
      <c r="HB163" s="209"/>
      <c r="HC163" s="209"/>
      <c r="HD163" s="209"/>
      <c r="HE163" s="209"/>
      <c r="HF163" s="209"/>
      <c r="HG163" s="209"/>
      <c r="HH163" s="209"/>
      <c r="HI163" s="209"/>
      <c r="HJ163" s="209"/>
      <c r="HK163" s="209"/>
      <c r="HL163" s="209"/>
      <c r="HM163" s="209"/>
      <c r="HN163" s="209"/>
      <c r="HO163" s="209"/>
    </row>
    <row r="164" spans="1:223" s="211" customFormat="1" x14ac:dyDescent="0.25">
      <c r="A164" s="209"/>
      <c r="B164" s="202"/>
      <c r="C164" s="210"/>
      <c r="D164" s="202"/>
      <c r="E164" s="202"/>
      <c r="F164" s="202"/>
      <c r="G164" s="202"/>
      <c r="AD164" s="209"/>
      <c r="AE164" s="209"/>
      <c r="AF164" s="209"/>
      <c r="AG164" s="209"/>
      <c r="AH164" s="209"/>
      <c r="AI164" s="209"/>
      <c r="AJ164" s="209"/>
      <c r="AK164" s="209"/>
      <c r="AL164" s="209"/>
      <c r="AM164" s="209"/>
      <c r="AN164" s="209"/>
      <c r="AO164" s="209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  <c r="BJ164" s="209"/>
      <c r="BK164" s="209"/>
      <c r="BL164" s="209"/>
      <c r="BM164" s="209"/>
      <c r="BN164" s="209"/>
      <c r="BO164" s="209"/>
      <c r="BP164" s="209"/>
      <c r="BQ164" s="209"/>
      <c r="BR164" s="209"/>
      <c r="BS164" s="209"/>
      <c r="BT164" s="209"/>
      <c r="BU164" s="209"/>
      <c r="BV164" s="209"/>
      <c r="BW164" s="209"/>
      <c r="BX164" s="209"/>
      <c r="BY164" s="209"/>
      <c r="BZ164" s="209"/>
      <c r="CA164" s="209"/>
      <c r="CB164" s="209"/>
      <c r="CC164" s="209"/>
      <c r="CD164" s="209"/>
      <c r="CE164" s="209"/>
      <c r="CF164" s="209"/>
      <c r="CG164" s="209"/>
      <c r="CH164" s="209"/>
      <c r="CI164" s="209"/>
      <c r="CJ164" s="209"/>
      <c r="CK164" s="209"/>
      <c r="CL164" s="209"/>
      <c r="CM164" s="209"/>
      <c r="CN164" s="209"/>
      <c r="CO164" s="209"/>
      <c r="CP164" s="209"/>
      <c r="CQ164" s="209"/>
      <c r="CR164" s="209"/>
      <c r="CS164" s="209"/>
      <c r="CT164" s="209"/>
      <c r="CU164" s="209"/>
      <c r="CV164" s="209"/>
      <c r="CW164" s="209"/>
      <c r="CX164" s="209"/>
      <c r="CY164" s="209"/>
      <c r="CZ164" s="209"/>
      <c r="DA164" s="209"/>
      <c r="DB164" s="209"/>
      <c r="DC164" s="209"/>
      <c r="DD164" s="209"/>
      <c r="DE164" s="209"/>
      <c r="DF164" s="209"/>
      <c r="DG164" s="209"/>
      <c r="DH164" s="209"/>
      <c r="DI164" s="209"/>
      <c r="DJ164" s="209"/>
      <c r="DK164" s="209"/>
      <c r="DL164" s="209"/>
      <c r="DM164" s="209"/>
      <c r="DN164" s="209"/>
      <c r="DO164" s="209"/>
      <c r="DP164" s="209"/>
      <c r="DQ164" s="209"/>
      <c r="DR164" s="209"/>
      <c r="DS164" s="209"/>
      <c r="DT164" s="209"/>
      <c r="DU164" s="209"/>
      <c r="DV164" s="209"/>
      <c r="DW164" s="209"/>
      <c r="DX164" s="209"/>
      <c r="DY164" s="209"/>
      <c r="DZ164" s="209"/>
      <c r="EA164" s="209"/>
      <c r="EB164" s="209"/>
      <c r="EC164" s="209"/>
      <c r="ED164" s="209"/>
      <c r="EE164" s="209"/>
      <c r="EF164" s="209"/>
      <c r="EG164" s="209"/>
      <c r="EH164" s="209"/>
      <c r="EI164" s="209"/>
      <c r="EJ164" s="209"/>
      <c r="EK164" s="209"/>
      <c r="EL164" s="209"/>
      <c r="EM164" s="209"/>
      <c r="EN164" s="209"/>
      <c r="EO164" s="209"/>
      <c r="EP164" s="209"/>
      <c r="EQ164" s="209"/>
      <c r="ER164" s="209"/>
      <c r="ES164" s="209"/>
      <c r="ET164" s="209"/>
      <c r="EU164" s="209"/>
      <c r="EV164" s="209"/>
      <c r="EW164" s="209"/>
      <c r="EX164" s="209"/>
      <c r="EY164" s="209"/>
      <c r="EZ164" s="209"/>
      <c r="FA164" s="209"/>
      <c r="FB164" s="209"/>
      <c r="FC164" s="209"/>
      <c r="FD164" s="209"/>
      <c r="FE164" s="209"/>
      <c r="FF164" s="209"/>
      <c r="FG164" s="209"/>
      <c r="FH164" s="209"/>
      <c r="FI164" s="209"/>
      <c r="FJ164" s="209"/>
      <c r="FK164" s="209"/>
      <c r="FL164" s="209"/>
      <c r="FM164" s="209"/>
      <c r="FN164" s="209"/>
      <c r="FO164" s="209"/>
      <c r="FP164" s="209"/>
      <c r="FQ164" s="209"/>
      <c r="FR164" s="209"/>
      <c r="FS164" s="209"/>
      <c r="FT164" s="209"/>
      <c r="FU164" s="209"/>
      <c r="FV164" s="209"/>
      <c r="FW164" s="209"/>
      <c r="FX164" s="209"/>
      <c r="FY164" s="209"/>
      <c r="FZ164" s="209"/>
      <c r="GA164" s="209"/>
      <c r="GB164" s="209"/>
      <c r="GC164" s="209"/>
      <c r="GD164" s="209"/>
      <c r="GE164" s="209"/>
      <c r="GF164" s="209"/>
      <c r="GG164" s="209"/>
      <c r="GH164" s="209"/>
      <c r="GI164" s="209"/>
      <c r="GJ164" s="209"/>
      <c r="GK164" s="209"/>
      <c r="GL164" s="209"/>
      <c r="GM164" s="209"/>
      <c r="GN164" s="209"/>
      <c r="GO164" s="209"/>
      <c r="GP164" s="209"/>
      <c r="GQ164" s="209"/>
      <c r="GR164" s="209"/>
      <c r="GS164" s="209"/>
      <c r="GT164" s="209"/>
      <c r="GU164" s="209"/>
      <c r="GV164" s="209"/>
      <c r="GW164" s="209"/>
      <c r="GX164" s="209"/>
      <c r="GY164" s="209"/>
      <c r="GZ164" s="209"/>
      <c r="HA164" s="209"/>
      <c r="HB164" s="209"/>
      <c r="HC164" s="209"/>
      <c r="HD164" s="209"/>
      <c r="HE164" s="209"/>
      <c r="HF164" s="209"/>
      <c r="HG164" s="209"/>
      <c r="HH164" s="209"/>
      <c r="HI164" s="209"/>
      <c r="HJ164" s="209"/>
      <c r="HK164" s="209"/>
      <c r="HL164" s="209"/>
      <c r="HM164" s="209"/>
      <c r="HN164" s="209"/>
      <c r="HO164" s="209"/>
    </row>
    <row r="165" spans="1:223" s="211" customFormat="1" x14ac:dyDescent="0.25">
      <c r="A165" s="209"/>
      <c r="B165" s="202"/>
      <c r="C165" s="210"/>
      <c r="D165" s="202"/>
      <c r="E165" s="202"/>
      <c r="F165" s="202"/>
      <c r="G165" s="202"/>
      <c r="AD165" s="209"/>
      <c r="AE165" s="209"/>
      <c r="AF165" s="209"/>
      <c r="AG165" s="209"/>
      <c r="AH165" s="209"/>
      <c r="AI165" s="209"/>
      <c r="AJ165" s="209"/>
      <c r="AK165" s="209"/>
      <c r="AL165" s="209"/>
      <c r="AM165" s="209"/>
      <c r="AN165" s="209"/>
      <c r="AO165" s="209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  <c r="BJ165" s="209"/>
      <c r="BK165" s="209"/>
      <c r="BL165" s="209"/>
      <c r="BM165" s="209"/>
      <c r="BN165" s="209"/>
      <c r="BO165" s="209"/>
      <c r="BP165" s="209"/>
      <c r="BQ165" s="209"/>
      <c r="BR165" s="209"/>
      <c r="BS165" s="209"/>
      <c r="BT165" s="209"/>
      <c r="BU165" s="209"/>
      <c r="BV165" s="209"/>
      <c r="BW165" s="209"/>
      <c r="BX165" s="209"/>
      <c r="BY165" s="209"/>
      <c r="BZ165" s="209"/>
      <c r="CA165" s="209"/>
      <c r="CB165" s="209"/>
      <c r="CC165" s="209"/>
      <c r="CD165" s="209"/>
      <c r="CE165" s="209"/>
      <c r="CF165" s="209"/>
      <c r="CG165" s="209"/>
      <c r="CH165" s="209"/>
      <c r="CI165" s="209"/>
      <c r="CJ165" s="209"/>
      <c r="CK165" s="209"/>
      <c r="CL165" s="209"/>
      <c r="CM165" s="209"/>
      <c r="CN165" s="209"/>
      <c r="CO165" s="209"/>
      <c r="CP165" s="209"/>
      <c r="CQ165" s="209"/>
      <c r="CR165" s="209"/>
      <c r="CS165" s="209"/>
      <c r="CT165" s="209"/>
      <c r="CU165" s="209"/>
      <c r="CV165" s="209"/>
      <c r="CW165" s="209"/>
      <c r="CX165" s="209"/>
      <c r="CY165" s="209"/>
      <c r="CZ165" s="209"/>
      <c r="DA165" s="209"/>
      <c r="DB165" s="209"/>
      <c r="DC165" s="209"/>
      <c r="DD165" s="209"/>
      <c r="DE165" s="209"/>
      <c r="DF165" s="209"/>
      <c r="DG165" s="209"/>
      <c r="DH165" s="209"/>
      <c r="DI165" s="209"/>
      <c r="DJ165" s="209"/>
      <c r="DK165" s="209"/>
      <c r="DL165" s="209"/>
      <c r="DM165" s="209"/>
      <c r="DN165" s="209"/>
      <c r="DO165" s="209"/>
      <c r="DP165" s="209"/>
      <c r="DQ165" s="209"/>
      <c r="DR165" s="209"/>
      <c r="DS165" s="209"/>
      <c r="DT165" s="209"/>
      <c r="DU165" s="209"/>
      <c r="DV165" s="209"/>
      <c r="DW165" s="209"/>
      <c r="DX165" s="209"/>
      <c r="DY165" s="209"/>
      <c r="DZ165" s="209"/>
      <c r="EA165" s="209"/>
      <c r="EB165" s="209"/>
      <c r="EC165" s="209"/>
      <c r="ED165" s="209"/>
      <c r="EE165" s="209"/>
      <c r="EF165" s="209"/>
      <c r="EG165" s="209"/>
      <c r="EH165" s="209"/>
      <c r="EI165" s="209"/>
      <c r="EJ165" s="209"/>
      <c r="EK165" s="209"/>
      <c r="EL165" s="209"/>
      <c r="EM165" s="209"/>
      <c r="EN165" s="209"/>
      <c r="EO165" s="209"/>
      <c r="EP165" s="209"/>
      <c r="EQ165" s="209"/>
      <c r="ER165" s="209"/>
      <c r="ES165" s="209"/>
      <c r="ET165" s="209"/>
      <c r="EU165" s="209"/>
      <c r="EV165" s="209"/>
      <c r="EW165" s="209"/>
      <c r="EX165" s="209"/>
      <c r="EY165" s="209"/>
      <c r="EZ165" s="209"/>
      <c r="FA165" s="209"/>
      <c r="FB165" s="209"/>
      <c r="FC165" s="209"/>
      <c r="FD165" s="209"/>
      <c r="FE165" s="209"/>
      <c r="FF165" s="209"/>
      <c r="FG165" s="209"/>
      <c r="FH165" s="209"/>
      <c r="FI165" s="209"/>
      <c r="FJ165" s="209"/>
      <c r="FK165" s="209"/>
      <c r="FL165" s="209"/>
      <c r="FM165" s="209"/>
      <c r="FN165" s="209"/>
      <c r="FO165" s="209"/>
      <c r="FP165" s="209"/>
      <c r="FQ165" s="209"/>
      <c r="FR165" s="209"/>
      <c r="FS165" s="209"/>
      <c r="FT165" s="209"/>
      <c r="FU165" s="209"/>
      <c r="FV165" s="209"/>
      <c r="FW165" s="209"/>
      <c r="FX165" s="209"/>
      <c r="FY165" s="209"/>
      <c r="FZ165" s="209"/>
      <c r="GA165" s="209"/>
      <c r="GB165" s="209"/>
      <c r="GC165" s="209"/>
      <c r="GD165" s="209"/>
      <c r="GE165" s="209"/>
      <c r="GF165" s="209"/>
      <c r="GG165" s="209"/>
      <c r="GH165" s="209"/>
      <c r="GI165" s="209"/>
      <c r="GJ165" s="209"/>
      <c r="GK165" s="209"/>
      <c r="GL165" s="209"/>
      <c r="GM165" s="209"/>
      <c r="GN165" s="209"/>
      <c r="GO165" s="209"/>
      <c r="GP165" s="209"/>
      <c r="GQ165" s="209"/>
      <c r="GR165" s="209"/>
      <c r="GS165" s="209"/>
      <c r="GT165" s="209"/>
      <c r="GU165" s="209"/>
      <c r="GV165" s="209"/>
      <c r="GW165" s="209"/>
      <c r="GX165" s="209"/>
      <c r="GY165" s="209"/>
      <c r="GZ165" s="209"/>
      <c r="HA165" s="209"/>
      <c r="HB165" s="209"/>
      <c r="HC165" s="209"/>
      <c r="HD165" s="209"/>
      <c r="HE165" s="209"/>
      <c r="HF165" s="209"/>
      <c r="HG165" s="209"/>
      <c r="HH165" s="209"/>
      <c r="HI165" s="209"/>
      <c r="HJ165" s="209"/>
      <c r="HK165" s="209"/>
      <c r="HL165" s="209"/>
      <c r="HM165" s="209"/>
      <c r="HN165" s="209"/>
      <c r="HO165" s="209"/>
    </row>
    <row r="166" spans="1:223" s="211" customFormat="1" x14ac:dyDescent="0.25">
      <c r="A166" s="209"/>
      <c r="B166" s="202"/>
      <c r="C166" s="210"/>
      <c r="D166" s="202"/>
      <c r="E166" s="202"/>
      <c r="F166" s="202"/>
      <c r="G166" s="202"/>
      <c r="AD166" s="209"/>
      <c r="AE166" s="209"/>
      <c r="AF166" s="209"/>
      <c r="AG166" s="209"/>
      <c r="AH166" s="209"/>
      <c r="AI166" s="209"/>
      <c r="AJ166" s="209"/>
      <c r="AK166" s="209"/>
      <c r="AL166" s="209"/>
      <c r="AM166" s="209"/>
      <c r="AN166" s="209"/>
      <c r="AO166" s="209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  <c r="BJ166" s="209"/>
      <c r="BK166" s="209"/>
      <c r="BL166" s="209"/>
      <c r="BM166" s="209"/>
      <c r="BN166" s="209"/>
      <c r="BO166" s="209"/>
      <c r="BP166" s="209"/>
      <c r="BQ166" s="209"/>
      <c r="BR166" s="209"/>
      <c r="BS166" s="209"/>
      <c r="BT166" s="209"/>
      <c r="BU166" s="209"/>
      <c r="BV166" s="209"/>
      <c r="BW166" s="209"/>
      <c r="BX166" s="209"/>
      <c r="BY166" s="209"/>
      <c r="BZ166" s="209"/>
      <c r="CA166" s="209"/>
      <c r="CB166" s="209"/>
      <c r="CC166" s="209"/>
      <c r="CD166" s="209"/>
      <c r="CE166" s="209"/>
      <c r="CF166" s="209"/>
      <c r="CG166" s="209"/>
      <c r="CH166" s="209"/>
      <c r="CI166" s="209"/>
      <c r="CJ166" s="209"/>
      <c r="CK166" s="209"/>
      <c r="CL166" s="209"/>
      <c r="CM166" s="209"/>
      <c r="CN166" s="209"/>
      <c r="CO166" s="209"/>
      <c r="CP166" s="209"/>
      <c r="CQ166" s="209"/>
      <c r="CR166" s="209"/>
      <c r="CS166" s="209"/>
      <c r="CT166" s="209"/>
      <c r="CU166" s="209"/>
      <c r="CV166" s="209"/>
      <c r="CW166" s="209"/>
      <c r="CX166" s="209"/>
      <c r="CY166" s="209"/>
      <c r="CZ166" s="209"/>
      <c r="DA166" s="209"/>
      <c r="DB166" s="209"/>
      <c r="DC166" s="209"/>
      <c r="DD166" s="209"/>
      <c r="DE166" s="209"/>
      <c r="DF166" s="209"/>
      <c r="DG166" s="209"/>
      <c r="DH166" s="209"/>
      <c r="DI166" s="209"/>
      <c r="DJ166" s="209"/>
      <c r="DK166" s="209"/>
      <c r="DL166" s="209"/>
      <c r="DM166" s="209"/>
      <c r="DN166" s="209"/>
      <c r="DO166" s="209"/>
      <c r="DP166" s="209"/>
      <c r="DQ166" s="209"/>
      <c r="DR166" s="209"/>
      <c r="DS166" s="209"/>
      <c r="DT166" s="209"/>
      <c r="DU166" s="209"/>
      <c r="DV166" s="209"/>
      <c r="DW166" s="209"/>
      <c r="DX166" s="209"/>
      <c r="DY166" s="209"/>
      <c r="DZ166" s="209"/>
      <c r="EA166" s="209"/>
      <c r="EB166" s="209"/>
      <c r="EC166" s="209"/>
      <c r="ED166" s="209"/>
      <c r="EE166" s="209"/>
      <c r="EF166" s="209"/>
      <c r="EG166" s="209"/>
      <c r="EH166" s="209"/>
      <c r="EI166" s="209"/>
      <c r="EJ166" s="209"/>
      <c r="EK166" s="209"/>
      <c r="EL166" s="209"/>
      <c r="EM166" s="209"/>
      <c r="EN166" s="209"/>
      <c r="EO166" s="209"/>
      <c r="EP166" s="209"/>
      <c r="EQ166" s="209"/>
      <c r="ER166" s="209"/>
      <c r="ES166" s="209"/>
      <c r="ET166" s="209"/>
      <c r="EU166" s="209"/>
      <c r="EV166" s="209"/>
      <c r="EW166" s="209"/>
      <c r="EX166" s="209"/>
      <c r="EY166" s="209"/>
      <c r="EZ166" s="209"/>
      <c r="FA166" s="209"/>
      <c r="FB166" s="209"/>
      <c r="FC166" s="209"/>
      <c r="FD166" s="209"/>
      <c r="FE166" s="209"/>
      <c r="FF166" s="209"/>
      <c r="FG166" s="209"/>
      <c r="FH166" s="209"/>
      <c r="FI166" s="209"/>
      <c r="FJ166" s="209"/>
      <c r="FK166" s="209"/>
      <c r="FL166" s="209"/>
      <c r="FM166" s="209"/>
      <c r="FN166" s="209"/>
      <c r="FO166" s="209"/>
      <c r="FP166" s="209"/>
      <c r="FQ166" s="209"/>
      <c r="FR166" s="209"/>
      <c r="FS166" s="209"/>
      <c r="FT166" s="209"/>
      <c r="FU166" s="209"/>
      <c r="FV166" s="209"/>
      <c r="FW166" s="209"/>
      <c r="FX166" s="209"/>
      <c r="FY166" s="209"/>
      <c r="FZ166" s="209"/>
      <c r="GA166" s="209"/>
      <c r="GB166" s="209"/>
      <c r="GC166" s="209"/>
      <c r="GD166" s="209"/>
      <c r="GE166" s="209"/>
      <c r="GF166" s="209"/>
      <c r="GG166" s="209"/>
      <c r="GH166" s="209"/>
      <c r="GI166" s="209"/>
      <c r="GJ166" s="209"/>
      <c r="GK166" s="209"/>
      <c r="GL166" s="209"/>
      <c r="GM166" s="209"/>
      <c r="GN166" s="209"/>
      <c r="GO166" s="209"/>
      <c r="GP166" s="209"/>
      <c r="GQ166" s="209"/>
      <c r="GR166" s="209"/>
      <c r="GS166" s="209"/>
      <c r="GT166" s="209"/>
      <c r="GU166" s="209"/>
      <c r="GV166" s="209"/>
      <c r="GW166" s="209"/>
      <c r="GX166" s="209"/>
      <c r="GY166" s="209"/>
      <c r="GZ166" s="209"/>
      <c r="HA166" s="209"/>
      <c r="HB166" s="209"/>
      <c r="HC166" s="209"/>
      <c r="HD166" s="209"/>
      <c r="HE166" s="209"/>
      <c r="HF166" s="209"/>
      <c r="HG166" s="209"/>
      <c r="HH166" s="209"/>
      <c r="HI166" s="209"/>
      <c r="HJ166" s="209"/>
      <c r="HK166" s="209"/>
      <c r="HL166" s="209"/>
      <c r="HM166" s="209"/>
      <c r="HN166" s="209"/>
      <c r="HO166" s="209"/>
    </row>
    <row r="167" spans="1:223" s="211" customFormat="1" x14ac:dyDescent="0.25">
      <c r="A167" s="209"/>
      <c r="B167" s="202"/>
      <c r="C167" s="210"/>
      <c r="D167" s="202"/>
      <c r="E167" s="202"/>
      <c r="F167" s="202"/>
      <c r="G167" s="202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  <c r="BJ167" s="209"/>
      <c r="BK167" s="209"/>
      <c r="BL167" s="209"/>
      <c r="BM167" s="209"/>
      <c r="BN167" s="209"/>
      <c r="BO167" s="209"/>
      <c r="BP167" s="209"/>
      <c r="BQ167" s="209"/>
      <c r="BR167" s="209"/>
      <c r="BS167" s="209"/>
      <c r="BT167" s="209"/>
      <c r="BU167" s="209"/>
      <c r="BV167" s="209"/>
      <c r="BW167" s="209"/>
      <c r="BX167" s="209"/>
      <c r="BY167" s="209"/>
      <c r="BZ167" s="209"/>
      <c r="CA167" s="209"/>
      <c r="CB167" s="209"/>
      <c r="CC167" s="209"/>
      <c r="CD167" s="209"/>
      <c r="CE167" s="209"/>
      <c r="CF167" s="209"/>
      <c r="CG167" s="209"/>
      <c r="CH167" s="209"/>
      <c r="CI167" s="209"/>
      <c r="CJ167" s="209"/>
      <c r="CK167" s="209"/>
      <c r="CL167" s="209"/>
      <c r="CM167" s="209"/>
      <c r="CN167" s="209"/>
      <c r="CO167" s="209"/>
      <c r="CP167" s="209"/>
      <c r="CQ167" s="209"/>
      <c r="CR167" s="209"/>
      <c r="CS167" s="209"/>
      <c r="CT167" s="209"/>
      <c r="CU167" s="209"/>
      <c r="CV167" s="209"/>
      <c r="CW167" s="209"/>
      <c r="CX167" s="209"/>
      <c r="CY167" s="209"/>
      <c r="CZ167" s="209"/>
      <c r="DA167" s="209"/>
      <c r="DB167" s="209"/>
      <c r="DC167" s="209"/>
      <c r="DD167" s="209"/>
      <c r="DE167" s="209"/>
      <c r="DF167" s="209"/>
      <c r="DG167" s="209"/>
      <c r="DH167" s="209"/>
      <c r="DI167" s="209"/>
      <c r="DJ167" s="209"/>
      <c r="DK167" s="209"/>
      <c r="DL167" s="209"/>
      <c r="DM167" s="209"/>
      <c r="DN167" s="209"/>
      <c r="DO167" s="209"/>
      <c r="DP167" s="209"/>
      <c r="DQ167" s="209"/>
      <c r="DR167" s="209"/>
      <c r="DS167" s="209"/>
      <c r="DT167" s="209"/>
      <c r="DU167" s="209"/>
      <c r="DV167" s="209"/>
      <c r="DW167" s="209"/>
      <c r="DX167" s="209"/>
      <c r="DY167" s="209"/>
      <c r="DZ167" s="209"/>
      <c r="EA167" s="209"/>
      <c r="EB167" s="209"/>
      <c r="EC167" s="209"/>
      <c r="ED167" s="209"/>
      <c r="EE167" s="209"/>
      <c r="EF167" s="209"/>
      <c r="EG167" s="209"/>
      <c r="EH167" s="209"/>
      <c r="EI167" s="209"/>
      <c r="EJ167" s="209"/>
      <c r="EK167" s="209"/>
      <c r="EL167" s="209"/>
      <c r="EM167" s="209"/>
      <c r="EN167" s="209"/>
      <c r="EO167" s="209"/>
      <c r="EP167" s="209"/>
      <c r="EQ167" s="209"/>
      <c r="ER167" s="209"/>
      <c r="ES167" s="209"/>
      <c r="ET167" s="209"/>
      <c r="EU167" s="209"/>
      <c r="EV167" s="209"/>
      <c r="EW167" s="209"/>
      <c r="EX167" s="209"/>
      <c r="EY167" s="209"/>
      <c r="EZ167" s="209"/>
      <c r="FA167" s="209"/>
      <c r="FB167" s="209"/>
      <c r="FC167" s="209"/>
      <c r="FD167" s="209"/>
      <c r="FE167" s="209"/>
      <c r="FF167" s="209"/>
      <c r="FG167" s="209"/>
      <c r="FH167" s="209"/>
      <c r="FI167" s="209"/>
      <c r="FJ167" s="209"/>
      <c r="FK167" s="209"/>
      <c r="FL167" s="209"/>
      <c r="FM167" s="209"/>
      <c r="FN167" s="209"/>
      <c r="FO167" s="209"/>
      <c r="FP167" s="209"/>
      <c r="FQ167" s="209"/>
      <c r="FR167" s="209"/>
      <c r="FS167" s="209"/>
      <c r="FT167" s="209"/>
      <c r="FU167" s="209"/>
      <c r="FV167" s="209"/>
      <c r="FW167" s="209"/>
      <c r="FX167" s="209"/>
      <c r="FY167" s="209"/>
      <c r="FZ167" s="209"/>
      <c r="GA167" s="209"/>
      <c r="GB167" s="209"/>
      <c r="GC167" s="209"/>
      <c r="GD167" s="209"/>
      <c r="GE167" s="209"/>
      <c r="GF167" s="209"/>
      <c r="GG167" s="209"/>
      <c r="GH167" s="209"/>
      <c r="GI167" s="209"/>
      <c r="GJ167" s="209"/>
      <c r="GK167" s="209"/>
      <c r="GL167" s="209"/>
      <c r="GM167" s="209"/>
      <c r="GN167" s="209"/>
      <c r="GO167" s="209"/>
      <c r="GP167" s="209"/>
      <c r="GQ167" s="209"/>
      <c r="GR167" s="209"/>
      <c r="GS167" s="209"/>
      <c r="GT167" s="209"/>
      <c r="GU167" s="209"/>
      <c r="GV167" s="209"/>
      <c r="GW167" s="209"/>
      <c r="GX167" s="209"/>
      <c r="GY167" s="209"/>
      <c r="GZ167" s="209"/>
      <c r="HA167" s="209"/>
      <c r="HB167" s="209"/>
      <c r="HC167" s="209"/>
      <c r="HD167" s="209"/>
      <c r="HE167" s="209"/>
      <c r="HF167" s="209"/>
      <c r="HG167" s="209"/>
      <c r="HH167" s="209"/>
      <c r="HI167" s="209"/>
      <c r="HJ167" s="209"/>
      <c r="HK167" s="209"/>
      <c r="HL167" s="209"/>
      <c r="HM167" s="209"/>
      <c r="HN167" s="209"/>
      <c r="HO167" s="209"/>
    </row>
    <row r="168" spans="1:223" s="211" customFormat="1" x14ac:dyDescent="0.25">
      <c r="A168" s="209"/>
      <c r="B168" s="202"/>
      <c r="C168" s="210"/>
      <c r="D168" s="202"/>
      <c r="E168" s="202"/>
      <c r="F168" s="202"/>
      <c r="G168" s="202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  <c r="BJ168" s="209"/>
      <c r="BK168" s="209"/>
      <c r="BL168" s="209"/>
      <c r="BM168" s="209"/>
      <c r="BN168" s="209"/>
      <c r="BO168" s="209"/>
      <c r="BP168" s="209"/>
      <c r="BQ168" s="209"/>
      <c r="BR168" s="209"/>
      <c r="BS168" s="209"/>
      <c r="BT168" s="209"/>
      <c r="BU168" s="209"/>
      <c r="BV168" s="209"/>
      <c r="BW168" s="209"/>
      <c r="BX168" s="209"/>
      <c r="BY168" s="209"/>
      <c r="BZ168" s="209"/>
      <c r="CA168" s="209"/>
      <c r="CB168" s="209"/>
      <c r="CC168" s="209"/>
      <c r="CD168" s="209"/>
      <c r="CE168" s="209"/>
      <c r="CF168" s="209"/>
      <c r="CG168" s="209"/>
      <c r="CH168" s="209"/>
      <c r="CI168" s="209"/>
      <c r="CJ168" s="209"/>
      <c r="CK168" s="209"/>
      <c r="CL168" s="209"/>
      <c r="CM168" s="209"/>
      <c r="CN168" s="209"/>
      <c r="CO168" s="209"/>
      <c r="CP168" s="209"/>
      <c r="CQ168" s="209"/>
      <c r="CR168" s="209"/>
      <c r="CS168" s="209"/>
      <c r="CT168" s="209"/>
      <c r="CU168" s="209"/>
      <c r="CV168" s="209"/>
      <c r="CW168" s="209"/>
      <c r="CX168" s="209"/>
      <c r="CY168" s="209"/>
      <c r="CZ168" s="209"/>
      <c r="DA168" s="209"/>
      <c r="DB168" s="209"/>
      <c r="DC168" s="209"/>
      <c r="DD168" s="209"/>
      <c r="DE168" s="209"/>
      <c r="DF168" s="209"/>
      <c r="DG168" s="209"/>
      <c r="DH168" s="209"/>
      <c r="DI168" s="209"/>
      <c r="DJ168" s="209"/>
      <c r="DK168" s="209"/>
      <c r="DL168" s="209"/>
      <c r="DM168" s="209"/>
      <c r="DN168" s="209"/>
      <c r="DO168" s="209"/>
      <c r="DP168" s="209"/>
      <c r="DQ168" s="209"/>
      <c r="DR168" s="209"/>
      <c r="DS168" s="209"/>
      <c r="DT168" s="209"/>
      <c r="DU168" s="209"/>
      <c r="DV168" s="209"/>
      <c r="DW168" s="209"/>
      <c r="DX168" s="209"/>
      <c r="DY168" s="209"/>
      <c r="DZ168" s="209"/>
      <c r="EA168" s="209"/>
      <c r="EB168" s="209"/>
      <c r="EC168" s="209"/>
      <c r="ED168" s="209"/>
      <c r="EE168" s="209"/>
      <c r="EF168" s="209"/>
      <c r="EG168" s="209"/>
      <c r="EH168" s="209"/>
      <c r="EI168" s="209"/>
      <c r="EJ168" s="209"/>
      <c r="EK168" s="209"/>
      <c r="EL168" s="209"/>
      <c r="EM168" s="209"/>
      <c r="EN168" s="209"/>
      <c r="EO168" s="209"/>
      <c r="EP168" s="209"/>
      <c r="EQ168" s="209"/>
      <c r="ER168" s="209"/>
      <c r="ES168" s="209"/>
      <c r="ET168" s="209"/>
      <c r="EU168" s="209"/>
      <c r="EV168" s="209"/>
      <c r="EW168" s="209"/>
      <c r="EX168" s="209"/>
      <c r="EY168" s="209"/>
      <c r="EZ168" s="209"/>
      <c r="FA168" s="209"/>
      <c r="FB168" s="209"/>
      <c r="FC168" s="209"/>
      <c r="FD168" s="209"/>
      <c r="FE168" s="209"/>
      <c r="FF168" s="209"/>
      <c r="FG168" s="209"/>
      <c r="FH168" s="209"/>
      <c r="FI168" s="209"/>
      <c r="FJ168" s="209"/>
      <c r="FK168" s="209"/>
      <c r="FL168" s="209"/>
      <c r="FM168" s="209"/>
      <c r="FN168" s="209"/>
      <c r="FO168" s="209"/>
      <c r="FP168" s="209"/>
      <c r="FQ168" s="209"/>
      <c r="FR168" s="209"/>
      <c r="FS168" s="209"/>
      <c r="FT168" s="209"/>
      <c r="FU168" s="209"/>
      <c r="FV168" s="209"/>
      <c r="FW168" s="209"/>
      <c r="FX168" s="209"/>
      <c r="FY168" s="209"/>
      <c r="FZ168" s="209"/>
      <c r="GA168" s="209"/>
      <c r="GB168" s="209"/>
      <c r="GC168" s="209"/>
      <c r="GD168" s="209"/>
      <c r="GE168" s="209"/>
      <c r="GF168" s="209"/>
      <c r="GG168" s="209"/>
      <c r="GH168" s="209"/>
      <c r="GI168" s="209"/>
      <c r="GJ168" s="209"/>
      <c r="GK168" s="209"/>
      <c r="GL168" s="209"/>
      <c r="GM168" s="209"/>
      <c r="GN168" s="209"/>
      <c r="GO168" s="209"/>
      <c r="GP168" s="209"/>
      <c r="GQ168" s="209"/>
      <c r="GR168" s="209"/>
      <c r="GS168" s="209"/>
      <c r="GT168" s="209"/>
      <c r="GU168" s="209"/>
      <c r="GV168" s="209"/>
      <c r="GW168" s="209"/>
      <c r="GX168" s="209"/>
      <c r="GY168" s="209"/>
      <c r="GZ168" s="209"/>
      <c r="HA168" s="209"/>
      <c r="HB168" s="209"/>
      <c r="HC168" s="209"/>
      <c r="HD168" s="209"/>
      <c r="HE168" s="209"/>
      <c r="HF168" s="209"/>
      <c r="HG168" s="209"/>
      <c r="HH168" s="209"/>
      <c r="HI168" s="209"/>
      <c r="HJ168" s="209"/>
      <c r="HK168" s="209"/>
      <c r="HL168" s="209"/>
      <c r="HM168" s="209"/>
      <c r="HN168" s="209"/>
      <c r="HO168" s="209"/>
    </row>
    <row r="169" spans="1:223" s="211" customFormat="1" x14ac:dyDescent="0.25">
      <c r="A169" s="209"/>
      <c r="B169" s="202"/>
      <c r="C169" s="210"/>
      <c r="D169" s="202"/>
      <c r="E169" s="202"/>
      <c r="F169" s="202"/>
      <c r="G169" s="202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  <c r="BJ169" s="209"/>
      <c r="BK169" s="209"/>
      <c r="BL169" s="209"/>
      <c r="BM169" s="209"/>
      <c r="BN169" s="209"/>
      <c r="BO169" s="209"/>
      <c r="BP169" s="209"/>
      <c r="BQ169" s="209"/>
      <c r="BR169" s="209"/>
      <c r="BS169" s="209"/>
      <c r="BT169" s="209"/>
      <c r="BU169" s="209"/>
      <c r="BV169" s="209"/>
      <c r="BW169" s="209"/>
      <c r="BX169" s="209"/>
      <c r="BY169" s="209"/>
      <c r="BZ169" s="209"/>
      <c r="CA169" s="209"/>
      <c r="CB169" s="209"/>
      <c r="CC169" s="209"/>
      <c r="CD169" s="209"/>
      <c r="CE169" s="209"/>
      <c r="CF169" s="209"/>
      <c r="CG169" s="209"/>
      <c r="CH169" s="209"/>
      <c r="CI169" s="209"/>
      <c r="CJ169" s="209"/>
      <c r="CK169" s="209"/>
      <c r="CL169" s="209"/>
      <c r="CM169" s="209"/>
      <c r="CN169" s="209"/>
      <c r="CO169" s="209"/>
      <c r="CP169" s="209"/>
      <c r="CQ169" s="209"/>
      <c r="CR169" s="209"/>
      <c r="CS169" s="209"/>
      <c r="CT169" s="209"/>
      <c r="CU169" s="209"/>
      <c r="CV169" s="209"/>
      <c r="CW169" s="209"/>
      <c r="CX169" s="209"/>
      <c r="CY169" s="209"/>
      <c r="CZ169" s="209"/>
      <c r="DA169" s="209"/>
      <c r="DB169" s="209"/>
      <c r="DC169" s="209"/>
      <c r="DD169" s="209"/>
      <c r="DE169" s="209"/>
      <c r="DF169" s="209"/>
      <c r="DG169" s="209"/>
      <c r="DH169" s="209"/>
      <c r="DI169" s="209"/>
      <c r="DJ169" s="209"/>
      <c r="DK169" s="209"/>
      <c r="DL169" s="209"/>
      <c r="DM169" s="209"/>
      <c r="DN169" s="209"/>
      <c r="DO169" s="209"/>
      <c r="DP169" s="209"/>
      <c r="DQ169" s="209"/>
      <c r="DR169" s="209"/>
      <c r="DS169" s="209"/>
      <c r="DT169" s="209"/>
      <c r="DU169" s="209"/>
      <c r="DV169" s="209"/>
      <c r="DW169" s="209"/>
      <c r="DX169" s="209"/>
      <c r="DY169" s="209"/>
      <c r="DZ169" s="209"/>
      <c r="EA169" s="209"/>
      <c r="EB169" s="209"/>
      <c r="EC169" s="209"/>
      <c r="ED169" s="209"/>
      <c r="EE169" s="209"/>
      <c r="EF169" s="209"/>
      <c r="EG169" s="209"/>
      <c r="EH169" s="209"/>
      <c r="EI169" s="209"/>
      <c r="EJ169" s="209"/>
      <c r="EK169" s="209"/>
      <c r="EL169" s="209"/>
      <c r="EM169" s="209"/>
      <c r="EN169" s="209"/>
      <c r="EO169" s="209"/>
      <c r="EP169" s="209"/>
      <c r="EQ169" s="209"/>
      <c r="ER169" s="209"/>
      <c r="ES169" s="209"/>
      <c r="ET169" s="209"/>
      <c r="EU169" s="209"/>
      <c r="EV169" s="209"/>
      <c r="EW169" s="209"/>
      <c r="EX169" s="209"/>
      <c r="EY169" s="209"/>
      <c r="EZ169" s="209"/>
      <c r="FA169" s="209"/>
      <c r="FB169" s="209"/>
      <c r="FC169" s="209"/>
      <c r="FD169" s="209"/>
      <c r="FE169" s="209"/>
      <c r="FF169" s="209"/>
      <c r="FG169" s="209"/>
      <c r="FH169" s="209"/>
      <c r="FI169" s="209"/>
      <c r="FJ169" s="209"/>
      <c r="FK169" s="209"/>
      <c r="FL169" s="209"/>
      <c r="FM169" s="209"/>
      <c r="FN169" s="209"/>
      <c r="FO169" s="209"/>
      <c r="FP169" s="209"/>
      <c r="FQ169" s="209"/>
      <c r="FR169" s="209"/>
      <c r="FS169" s="209"/>
      <c r="FT169" s="209"/>
      <c r="FU169" s="209"/>
      <c r="FV169" s="209"/>
      <c r="FW169" s="209"/>
      <c r="FX169" s="209"/>
      <c r="FY169" s="209"/>
      <c r="FZ169" s="209"/>
      <c r="GA169" s="209"/>
      <c r="GB169" s="209"/>
      <c r="GC169" s="209"/>
      <c r="GD169" s="209"/>
      <c r="GE169" s="209"/>
      <c r="GF169" s="209"/>
      <c r="GG169" s="209"/>
      <c r="GH169" s="209"/>
      <c r="GI169" s="209"/>
      <c r="GJ169" s="209"/>
      <c r="GK169" s="209"/>
      <c r="GL169" s="209"/>
      <c r="GM169" s="209"/>
      <c r="GN169" s="209"/>
      <c r="GO169" s="209"/>
      <c r="GP169" s="209"/>
      <c r="GQ169" s="209"/>
      <c r="GR169" s="209"/>
      <c r="GS169" s="209"/>
      <c r="GT169" s="209"/>
      <c r="GU169" s="209"/>
      <c r="GV169" s="209"/>
      <c r="GW169" s="209"/>
      <c r="GX169" s="209"/>
      <c r="GY169" s="209"/>
      <c r="GZ169" s="209"/>
      <c r="HA169" s="209"/>
      <c r="HB169" s="209"/>
      <c r="HC169" s="209"/>
      <c r="HD169" s="209"/>
      <c r="HE169" s="209"/>
      <c r="HF169" s="209"/>
      <c r="HG169" s="209"/>
      <c r="HH169" s="209"/>
      <c r="HI169" s="209"/>
      <c r="HJ169" s="209"/>
      <c r="HK169" s="209"/>
      <c r="HL169" s="209"/>
      <c r="HM169" s="209"/>
      <c r="HN169" s="209"/>
      <c r="HO169" s="209"/>
    </row>
    <row r="170" spans="1:223" s="211" customFormat="1" x14ac:dyDescent="0.25">
      <c r="A170" s="209"/>
      <c r="B170" s="202"/>
      <c r="C170" s="210"/>
      <c r="D170" s="202"/>
      <c r="E170" s="202"/>
      <c r="F170" s="202"/>
      <c r="G170" s="202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  <c r="BJ170" s="209"/>
      <c r="BK170" s="209"/>
      <c r="BL170" s="209"/>
      <c r="BM170" s="209"/>
      <c r="BN170" s="209"/>
      <c r="BO170" s="209"/>
      <c r="BP170" s="209"/>
      <c r="BQ170" s="209"/>
      <c r="BR170" s="209"/>
      <c r="BS170" s="209"/>
      <c r="BT170" s="209"/>
      <c r="BU170" s="209"/>
      <c r="BV170" s="209"/>
      <c r="BW170" s="209"/>
      <c r="BX170" s="209"/>
      <c r="BY170" s="209"/>
      <c r="BZ170" s="209"/>
      <c r="CA170" s="209"/>
      <c r="CB170" s="209"/>
      <c r="CC170" s="209"/>
      <c r="CD170" s="209"/>
      <c r="CE170" s="209"/>
      <c r="CF170" s="209"/>
      <c r="CG170" s="209"/>
      <c r="CH170" s="209"/>
      <c r="CI170" s="209"/>
      <c r="CJ170" s="209"/>
      <c r="CK170" s="209"/>
      <c r="CL170" s="209"/>
      <c r="CM170" s="209"/>
      <c r="CN170" s="209"/>
      <c r="CO170" s="209"/>
      <c r="CP170" s="209"/>
      <c r="CQ170" s="209"/>
      <c r="CR170" s="209"/>
      <c r="CS170" s="209"/>
      <c r="CT170" s="209"/>
      <c r="CU170" s="209"/>
      <c r="CV170" s="209"/>
      <c r="CW170" s="209"/>
      <c r="CX170" s="209"/>
      <c r="CY170" s="209"/>
      <c r="CZ170" s="209"/>
      <c r="DA170" s="209"/>
      <c r="DB170" s="209"/>
      <c r="DC170" s="209"/>
      <c r="DD170" s="209"/>
      <c r="DE170" s="209"/>
      <c r="DF170" s="209"/>
      <c r="DG170" s="209"/>
      <c r="DH170" s="209"/>
      <c r="DI170" s="209"/>
      <c r="DJ170" s="209"/>
      <c r="DK170" s="209"/>
      <c r="DL170" s="209"/>
      <c r="DM170" s="209"/>
      <c r="DN170" s="209"/>
      <c r="DO170" s="209"/>
      <c r="DP170" s="209"/>
      <c r="DQ170" s="209"/>
      <c r="DR170" s="209"/>
      <c r="DS170" s="209"/>
      <c r="DT170" s="209"/>
      <c r="DU170" s="209"/>
      <c r="DV170" s="209"/>
      <c r="DW170" s="209"/>
      <c r="DX170" s="209"/>
      <c r="DY170" s="209"/>
      <c r="DZ170" s="209"/>
      <c r="EA170" s="209"/>
      <c r="EB170" s="209"/>
      <c r="EC170" s="209"/>
      <c r="ED170" s="209"/>
      <c r="EE170" s="209"/>
      <c r="EF170" s="209"/>
      <c r="EG170" s="209"/>
      <c r="EH170" s="209"/>
      <c r="EI170" s="209"/>
      <c r="EJ170" s="209"/>
      <c r="EK170" s="209"/>
      <c r="EL170" s="209"/>
      <c r="EM170" s="209"/>
      <c r="EN170" s="209"/>
      <c r="EO170" s="209"/>
      <c r="EP170" s="209"/>
      <c r="EQ170" s="209"/>
      <c r="ER170" s="209"/>
      <c r="ES170" s="209"/>
      <c r="ET170" s="209"/>
      <c r="EU170" s="209"/>
      <c r="EV170" s="209"/>
      <c r="EW170" s="209"/>
      <c r="EX170" s="209"/>
      <c r="EY170" s="209"/>
      <c r="EZ170" s="209"/>
      <c r="FA170" s="209"/>
      <c r="FB170" s="209"/>
      <c r="FC170" s="209"/>
      <c r="FD170" s="209"/>
      <c r="FE170" s="209"/>
      <c r="FF170" s="209"/>
      <c r="FG170" s="209"/>
      <c r="FH170" s="209"/>
      <c r="FI170" s="209"/>
      <c r="FJ170" s="209"/>
      <c r="FK170" s="209"/>
      <c r="FL170" s="209"/>
      <c r="FM170" s="209"/>
      <c r="FN170" s="209"/>
      <c r="FO170" s="209"/>
      <c r="FP170" s="209"/>
      <c r="FQ170" s="209"/>
      <c r="FR170" s="209"/>
      <c r="FS170" s="209"/>
      <c r="FT170" s="209"/>
      <c r="FU170" s="209"/>
      <c r="FV170" s="209"/>
      <c r="FW170" s="209"/>
      <c r="FX170" s="209"/>
      <c r="FY170" s="209"/>
      <c r="FZ170" s="209"/>
      <c r="GA170" s="209"/>
      <c r="GB170" s="209"/>
      <c r="GC170" s="209"/>
      <c r="GD170" s="209"/>
      <c r="GE170" s="209"/>
      <c r="GF170" s="209"/>
      <c r="GG170" s="209"/>
      <c r="GH170" s="209"/>
      <c r="GI170" s="209"/>
      <c r="GJ170" s="209"/>
      <c r="GK170" s="209"/>
      <c r="GL170" s="209"/>
      <c r="GM170" s="209"/>
      <c r="GN170" s="209"/>
      <c r="GO170" s="209"/>
      <c r="GP170" s="209"/>
      <c r="GQ170" s="209"/>
      <c r="GR170" s="209"/>
      <c r="GS170" s="209"/>
      <c r="GT170" s="209"/>
      <c r="GU170" s="209"/>
      <c r="GV170" s="209"/>
      <c r="GW170" s="209"/>
      <c r="GX170" s="209"/>
      <c r="GY170" s="209"/>
      <c r="GZ170" s="209"/>
      <c r="HA170" s="209"/>
      <c r="HB170" s="209"/>
      <c r="HC170" s="209"/>
      <c r="HD170" s="209"/>
      <c r="HE170" s="209"/>
      <c r="HF170" s="209"/>
      <c r="HG170" s="209"/>
      <c r="HH170" s="209"/>
      <c r="HI170" s="209"/>
      <c r="HJ170" s="209"/>
      <c r="HK170" s="209"/>
      <c r="HL170" s="209"/>
      <c r="HM170" s="209"/>
      <c r="HN170" s="209"/>
      <c r="HO170" s="209"/>
    </row>
    <row r="171" spans="1:223" s="211" customFormat="1" x14ac:dyDescent="0.25">
      <c r="A171" s="209"/>
      <c r="B171" s="202"/>
      <c r="C171" s="210"/>
      <c r="D171" s="202"/>
      <c r="E171" s="202"/>
      <c r="F171" s="202"/>
      <c r="G171" s="202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  <c r="BJ171" s="209"/>
      <c r="BK171" s="209"/>
      <c r="BL171" s="209"/>
      <c r="BM171" s="209"/>
      <c r="BN171" s="209"/>
      <c r="BO171" s="209"/>
      <c r="BP171" s="209"/>
      <c r="BQ171" s="209"/>
      <c r="BR171" s="209"/>
      <c r="BS171" s="209"/>
      <c r="BT171" s="209"/>
      <c r="BU171" s="209"/>
      <c r="BV171" s="209"/>
      <c r="BW171" s="209"/>
      <c r="BX171" s="209"/>
      <c r="BY171" s="209"/>
      <c r="BZ171" s="209"/>
      <c r="CA171" s="209"/>
      <c r="CB171" s="209"/>
      <c r="CC171" s="209"/>
      <c r="CD171" s="209"/>
      <c r="CE171" s="209"/>
      <c r="CF171" s="209"/>
      <c r="CG171" s="209"/>
      <c r="CH171" s="209"/>
      <c r="CI171" s="209"/>
      <c r="CJ171" s="209"/>
      <c r="CK171" s="209"/>
      <c r="CL171" s="209"/>
      <c r="CM171" s="209"/>
      <c r="CN171" s="209"/>
      <c r="CO171" s="209"/>
      <c r="CP171" s="209"/>
      <c r="CQ171" s="209"/>
      <c r="CR171" s="209"/>
      <c r="CS171" s="209"/>
      <c r="CT171" s="209"/>
      <c r="CU171" s="209"/>
      <c r="CV171" s="209"/>
      <c r="CW171" s="209"/>
      <c r="CX171" s="209"/>
      <c r="CY171" s="209"/>
      <c r="CZ171" s="209"/>
      <c r="DA171" s="209"/>
      <c r="DB171" s="209"/>
      <c r="DC171" s="209"/>
      <c r="DD171" s="209"/>
      <c r="DE171" s="209"/>
      <c r="DF171" s="209"/>
      <c r="DG171" s="209"/>
      <c r="DH171" s="209"/>
      <c r="DI171" s="209"/>
      <c r="DJ171" s="209"/>
      <c r="DK171" s="209"/>
      <c r="DL171" s="209"/>
      <c r="DM171" s="209"/>
      <c r="DN171" s="209"/>
      <c r="DO171" s="209"/>
      <c r="DP171" s="209"/>
      <c r="DQ171" s="209"/>
      <c r="DR171" s="209"/>
      <c r="DS171" s="209"/>
      <c r="DT171" s="209"/>
      <c r="DU171" s="209"/>
      <c r="DV171" s="209"/>
      <c r="DW171" s="209"/>
      <c r="DX171" s="209"/>
      <c r="DY171" s="209"/>
      <c r="DZ171" s="209"/>
      <c r="EA171" s="209"/>
      <c r="EB171" s="209"/>
      <c r="EC171" s="209"/>
      <c r="ED171" s="209"/>
      <c r="EE171" s="209"/>
      <c r="EF171" s="209"/>
      <c r="EG171" s="209"/>
      <c r="EH171" s="209"/>
      <c r="EI171" s="209"/>
      <c r="EJ171" s="209"/>
      <c r="EK171" s="209"/>
      <c r="EL171" s="209"/>
      <c r="EM171" s="209"/>
      <c r="EN171" s="209"/>
      <c r="EO171" s="209"/>
      <c r="EP171" s="209"/>
      <c r="EQ171" s="209"/>
      <c r="ER171" s="209"/>
      <c r="ES171" s="209"/>
      <c r="ET171" s="209"/>
      <c r="EU171" s="209"/>
      <c r="EV171" s="209"/>
      <c r="EW171" s="209"/>
      <c r="EX171" s="209"/>
      <c r="EY171" s="209"/>
      <c r="EZ171" s="209"/>
      <c r="FA171" s="209"/>
      <c r="FB171" s="209"/>
      <c r="FC171" s="209"/>
      <c r="FD171" s="209"/>
      <c r="FE171" s="209"/>
      <c r="FF171" s="209"/>
      <c r="FG171" s="209"/>
      <c r="FH171" s="209"/>
      <c r="FI171" s="209"/>
      <c r="FJ171" s="209"/>
      <c r="FK171" s="209"/>
      <c r="FL171" s="209"/>
      <c r="FM171" s="209"/>
      <c r="FN171" s="209"/>
      <c r="FO171" s="209"/>
      <c r="FP171" s="209"/>
      <c r="FQ171" s="209"/>
      <c r="FR171" s="209"/>
      <c r="FS171" s="209"/>
      <c r="FT171" s="209"/>
      <c r="FU171" s="209"/>
      <c r="FV171" s="209"/>
      <c r="FW171" s="209"/>
      <c r="FX171" s="209"/>
      <c r="FY171" s="209"/>
      <c r="FZ171" s="209"/>
      <c r="GA171" s="209"/>
      <c r="GB171" s="209"/>
      <c r="GC171" s="209"/>
      <c r="GD171" s="209"/>
      <c r="GE171" s="209"/>
      <c r="GF171" s="209"/>
      <c r="GG171" s="209"/>
      <c r="GH171" s="209"/>
      <c r="GI171" s="209"/>
      <c r="GJ171" s="209"/>
      <c r="GK171" s="209"/>
      <c r="GL171" s="209"/>
      <c r="GM171" s="209"/>
      <c r="GN171" s="209"/>
      <c r="GO171" s="209"/>
      <c r="GP171" s="209"/>
      <c r="GQ171" s="209"/>
      <c r="GR171" s="209"/>
      <c r="GS171" s="209"/>
      <c r="GT171" s="209"/>
      <c r="GU171" s="209"/>
      <c r="GV171" s="209"/>
      <c r="GW171" s="209"/>
      <c r="GX171" s="209"/>
      <c r="GY171" s="209"/>
      <c r="GZ171" s="209"/>
      <c r="HA171" s="209"/>
      <c r="HB171" s="209"/>
      <c r="HC171" s="209"/>
      <c r="HD171" s="209"/>
      <c r="HE171" s="209"/>
      <c r="HF171" s="209"/>
      <c r="HG171" s="209"/>
      <c r="HH171" s="209"/>
      <c r="HI171" s="209"/>
      <c r="HJ171" s="209"/>
      <c r="HK171" s="209"/>
      <c r="HL171" s="209"/>
      <c r="HM171" s="209"/>
      <c r="HN171" s="209"/>
      <c r="HO171" s="209"/>
    </row>
    <row r="172" spans="1:223" s="211" customFormat="1" x14ac:dyDescent="0.25">
      <c r="A172" s="209"/>
      <c r="B172" s="202"/>
      <c r="C172" s="210"/>
      <c r="D172" s="202"/>
      <c r="E172" s="202"/>
      <c r="F172" s="202"/>
      <c r="G172" s="202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  <c r="BJ172" s="209"/>
      <c r="BK172" s="209"/>
      <c r="BL172" s="209"/>
      <c r="BM172" s="209"/>
      <c r="BN172" s="209"/>
      <c r="BO172" s="209"/>
      <c r="BP172" s="209"/>
      <c r="BQ172" s="209"/>
      <c r="BR172" s="209"/>
      <c r="BS172" s="209"/>
      <c r="BT172" s="209"/>
      <c r="BU172" s="209"/>
      <c r="BV172" s="209"/>
      <c r="BW172" s="209"/>
      <c r="BX172" s="209"/>
      <c r="BY172" s="209"/>
      <c r="BZ172" s="209"/>
      <c r="CA172" s="209"/>
      <c r="CB172" s="209"/>
      <c r="CC172" s="209"/>
      <c r="CD172" s="209"/>
      <c r="CE172" s="209"/>
      <c r="CF172" s="209"/>
      <c r="CG172" s="209"/>
      <c r="CH172" s="209"/>
      <c r="CI172" s="209"/>
      <c r="CJ172" s="209"/>
      <c r="CK172" s="209"/>
      <c r="CL172" s="209"/>
      <c r="CM172" s="209"/>
      <c r="CN172" s="209"/>
      <c r="CO172" s="209"/>
      <c r="CP172" s="209"/>
      <c r="CQ172" s="209"/>
      <c r="CR172" s="209"/>
      <c r="CS172" s="209"/>
      <c r="CT172" s="209"/>
      <c r="CU172" s="209"/>
      <c r="CV172" s="209"/>
      <c r="CW172" s="209"/>
      <c r="CX172" s="209"/>
      <c r="CY172" s="209"/>
      <c r="CZ172" s="209"/>
      <c r="DA172" s="209"/>
      <c r="DB172" s="209"/>
      <c r="DC172" s="209"/>
      <c r="DD172" s="209"/>
      <c r="DE172" s="209"/>
      <c r="DF172" s="209"/>
      <c r="DG172" s="209"/>
      <c r="DH172" s="209"/>
      <c r="DI172" s="209"/>
      <c r="DJ172" s="209"/>
      <c r="DK172" s="209"/>
      <c r="DL172" s="209"/>
      <c r="DM172" s="209"/>
      <c r="DN172" s="209"/>
      <c r="DO172" s="209"/>
      <c r="DP172" s="209"/>
      <c r="DQ172" s="209"/>
      <c r="DR172" s="209"/>
      <c r="DS172" s="209"/>
      <c r="DT172" s="209"/>
      <c r="DU172" s="209"/>
      <c r="DV172" s="209"/>
      <c r="DW172" s="209"/>
      <c r="DX172" s="209"/>
      <c r="DY172" s="209"/>
      <c r="DZ172" s="209"/>
      <c r="EA172" s="209"/>
      <c r="EB172" s="209"/>
      <c r="EC172" s="209"/>
      <c r="ED172" s="209"/>
      <c r="EE172" s="209"/>
      <c r="EF172" s="209"/>
      <c r="EG172" s="209"/>
      <c r="EH172" s="209"/>
      <c r="EI172" s="209"/>
      <c r="EJ172" s="209"/>
      <c r="EK172" s="209"/>
      <c r="EL172" s="209"/>
      <c r="EM172" s="209"/>
      <c r="EN172" s="209"/>
      <c r="EO172" s="209"/>
      <c r="EP172" s="209"/>
      <c r="EQ172" s="209"/>
      <c r="ER172" s="209"/>
      <c r="ES172" s="209"/>
      <c r="ET172" s="209"/>
      <c r="EU172" s="209"/>
      <c r="EV172" s="209"/>
      <c r="EW172" s="209"/>
      <c r="EX172" s="209"/>
      <c r="EY172" s="209"/>
      <c r="EZ172" s="209"/>
      <c r="FA172" s="209"/>
      <c r="FB172" s="209"/>
      <c r="FC172" s="209"/>
      <c r="FD172" s="209"/>
      <c r="FE172" s="209"/>
      <c r="FF172" s="209"/>
      <c r="FG172" s="209"/>
      <c r="FH172" s="209"/>
      <c r="FI172" s="209"/>
      <c r="FJ172" s="209"/>
      <c r="FK172" s="209"/>
      <c r="FL172" s="209"/>
      <c r="FM172" s="209"/>
      <c r="FN172" s="209"/>
      <c r="FO172" s="209"/>
      <c r="FP172" s="209"/>
      <c r="FQ172" s="209"/>
      <c r="FR172" s="209"/>
      <c r="FS172" s="209"/>
      <c r="FT172" s="209"/>
      <c r="FU172" s="209"/>
      <c r="FV172" s="209"/>
      <c r="FW172" s="209"/>
      <c r="FX172" s="209"/>
      <c r="FY172" s="209"/>
      <c r="FZ172" s="209"/>
      <c r="GA172" s="209"/>
      <c r="GB172" s="209"/>
      <c r="GC172" s="209"/>
      <c r="GD172" s="209"/>
      <c r="GE172" s="209"/>
      <c r="GF172" s="209"/>
      <c r="GG172" s="209"/>
      <c r="GH172" s="209"/>
      <c r="GI172" s="209"/>
      <c r="GJ172" s="209"/>
      <c r="GK172" s="209"/>
      <c r="GL172" s="209"/>
      <c r="GM172" s="209"/>
      <c r="GN172" s="209"/>
      <c r="GO172" s="209"/>
      <c r="GP172" s="209"/>
      <c r="GQ172" s="209"/>
      <c r="GR172" s="209"/>
      <c r="GS172" s="209"/>
      <c r="GT172" s="209"/>
      <c r="GU172" s="209"/>
      <c r="GV172" s="209"/>
      <c r="GW172" s="209"/>
      <c r="GX172" s="209"/>
      <c r="GY172" s="209"/>
      <c r="GZ172" s="209"/>
      <c r="HA172" s="209"/>
      <c r="HB172" s="209"/>
      <c r="HC172" s="209"/>
      <c r="HD172" s="209"/>
      <c r="HE172" s="209"/>
      <c r="HF172" s="209"/>
      <c r="HG172" s="209"/>
      <c r="HH172" s="209"/>
      <c r="HI172" s="209"/>
      <c r="HJ172" s="209"/>
      <c r="HK172" s="209"/>
      <c r="HL172" s="209"/>
      <c r="HM172" s="209"/>
      <c r="HN172" s="209"/>
      <c r="HO172" s="209"/>
    </row>
    <row r="173" spans="1:223" s="211" customFormat="1" x14ac:dyDescent="0.25">
      <c r="A173" s="209"/>
      <c r="B173" s="202"/>
      <c r="C173" s="210"/>
      <c r="D173" s="202"/>
      <c r="E173" s="202"/>
      <c r="F173" s="202"/>
      <c r="G173" s="202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  <c r="BJ173" s="209"/>
      <c r="BK173" s="209"/>
      <c r="BL173" s="209"/>
      <c r="BM173" s="209"/>
      <c r="BN173" s="209"/>
      <c r="BO173" s="209"/>
      <c r="BP173" s="209"/>
      <c r="BQ173" s="209"/>
      <c r="BR173" s="209"/>
      <c r="BS173" s="209"/>
      <c r="BT173" s="209"/>
      <c r="BU173" s="209"/>
      <c r="BV173" s="209"/>
      <c r="BW173" s="209"/>
      <c r="BX173" s="209"/>
      <c r="BY173" s="209"/>
      <c r="BZ173" s="209"/>
      <c r="CA173" s="209"/>
      <c r="CB173" s="209"/>
      <c r="CC173" s="209"/>
      <c r="CD173" s="209"/>
      <c r="CE173" s="209"/>
      <c r="CF173" s="209"/>
      <c r="CG173" s="209"/>
      <c r="CH173" s="209"/>
      <c r="CI173" s="209"/>
      <c r="CJ173" s="209"/>
      <c r="CK173" s="209"/>
      <c r="CL173" s="209"/>
      <c r="CM173" s="209"/>
      <c r="CN173" s="209"/>
      <c r="CO173" s="209"/>
      <c r="CP173" s="209"/>
      <c r="CQ173" s="209"/>
      <c r="CR173" s="209"/>
      <c r="CS173" s="209"/>
      <c r="CT173" s="209"/>
      <c r="CU173" s="209"/>
      <c r="CV173" s="209"/>
      <c r="CW173" s="209"/>
      <c r="CX173" s="209"/>
      <c r="CY173" s="209"/>
      <c r="CZ173" s="209"/>
      <c r="DA173" s="209"/>
      <c r="DB173" s="209"/>
      <c r="DC173" s="209"/>
      <c r="DD173" s="209"/>
      <c r="DE173" s="209"/>
      <c r="DF173" s="209"/>
      <c r="DG173" s="209"/>
      <c r="DH173" s="209"/>
      <c r="DI173" s="209"/>
      <c r="DJ173" s="209"/>
      <c r="DK173" s="209"/>
      <c r="DL173" s="209"/>
      <c r="DM173" s="209"/>
      <c r="DN173" s="209"/>
      <c r="DO173" s="209"/>
      <c r="DP173" s="209"/>
      <c r="DQ173" s="209"/>
      <c r="DR173" s="209"/>
      <c r="DS173" s="209"/>
      <c r="DT173" s="209"/>
      <c r="DU173" s="209"/>
      <c r="DV173" s="209"/>
      <c r="DW173" s="209"/>
      <c r="DX173" s="209"/>
      <c r="DY173" s="209"/>
      <c r="DZ173" s="209"/>
      <c r="EA173" s="209"/>
      <c r="EB173" s="209"/>
      <c r="EC173" s="209"/>
      <c r="ED173" s="209"/>
      <c r="EE173" s="209"/>
      <c r="EF173" s="209"/>
      <c r="EG173" s="209"/>
      <c r="EH173" s="209"/>
      <c r="EI173" s="209"/>
      <c r="EJ173" s="209"/>
      <c r="EK173" s="209"/>
      <c r="EL173" s="209"/>
      <c r="EM173" s="209"/>
      <c r="EN173" s="209"/>
      <c r="EO173" s="209"/>
      <c r="EP173" s="209"/>
      <c r="EQ173" s="209"/>
      <c r="ER173" s="209"/>
      <c r="ES173" s="209"/>
      <c r="ET173" s="209"/>
      <c r="EU173" s="209"/>
      <c r="EV173" s="209"/>
      <c r="EW173" s="209"/>
      <c r="EX173" s="209"/>
      <c r="EY173" s="209"/>
      <c r="EZ173" s="209"/>
      <c r="FA173" s="209"/>
      <c r="FB173" s="209"/>
      <c r="FC173" s="209"/>
      <c r="FD173" s="209"/>
      <c r="FE173" s="209"/>
      <c r="FF173" s="209"/>
      <c r="FG173" s="209"/>
      <c r="FH173" s="209"/>
      <c r="FI173" s="209"/>
      <c r="FJ173" s="209"/>
      <c r="FK173" s="209"/>
      <c r="FL173" s="209"/>
      <c r="FM173" s="209"/>
      <c r="FN173" s="209"/>
      <c r="FO173" s="209"/>
      <c r="FP173" s="209"/>
      <c r="FQ173" s="209"/>
      <c r="FR173" s="209"/>
      <c r="FS173" s="209"/>
      <c r="FT173" s="209"/>
      <c r="FU173" s="209"/>
      <c r="FV173" s="209"/>
      <c r="FW173" s="209"/>
      <c r="FX173" s="209"/>
      <c r="FY173" s="209"/>
      <c r="FZ173" s="209"/>
      <c r="GA173" s="209"/>
      <c r="GB173" s="209"/>
      <c r="GC173" s="209"/>
      <c r="GD173" s="209"/>
      <c r="GE173" s="209"/>
      <c r="GF173" s="209"/>
      <c r="GG173" s="209"/>
      <c r="GH173" s="209"/>
      <c r="GI173" s="209"/>
      <c r="GJ173" s="209"/>
      <c r="GK173" s="209"/>
      <c r="GL173" s="209"/>
      <c r="GM173" s="209"/>
      <c r="GN173" s="209"/>
      <c r="GO173" s="209"/>
      <c r="GP173" s="209"/>
      <c r="GQ173" s="209"/>
      <c r="GR173" s="209"/>
      <c r="GS173" s="209"/>
      <c r="GT173" s="209"/>
      <c r="GU173" s="209"/>
      <c r="GV173" s="209"/>
      <c r="GW173" s="209"/>
      <c r="GX173" s="209"/>
      <c r="GY173" s="209"/>
      <c r="GZ173" s="209"/>
      <c r="HA173" s="209"/>
      <c r="HB173" s="209"/>
      <c r="HC173" s="209"/>
      <c r="HD173" s="209"/>
      <c r="HE173" s="209"/>
      <c r="HF173" s="209"/>
      <c r="HG173" s="209"/>
      <c r="HH173" s="209"/>
      <c r="HI173" s="209"/>
      <c r="HJ173" s="209"/>
      <c r="HK173" s="209"/>
      <c r="HL173" s="209"/>
      <c r="HM173" s="209"/>
      <c r="HN173" s="209"/>
      <c r="HO173" s="209"/>
    </row>
    <row r="174" spans="1:223" s="211" customFormat="1" x14ac:dyDescent="0.25">
      <c r="A174" s="209"/>
      <c r="B174" s="202"/>
      <c r="C174" s="210"/>
      <c r="D174" s="202"/>
      <c r="E174" s="202"/>
      <c r="F174" s="202"/>
      <c r="G174" s="202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  <c r="BJ174" s="209"/>
      <c r="BK174" s="209"/>
      <c r="BL174" s="209"/>
      <c r="BM174" s="209"/>
      <c r="BN174" s="209"/>
      <c r="BO174" s="209"/>
      <c r="BP174" s="209"/>
      <c r="BQ174" s="209"/>
      <c r="BR174" s="209"/>
      <c r="BS174" s="209"/>
      <c r="BT174" s="209"/>
      <c r="BU174" s="209"/>
      <c r="BV174" s="209"/>
      <c r="BW174" s="209"/>
      <c r="BX174" s="209"/>
      <c r="BY174" s="209"/>
      <c r="BZ174" s="209"/>
      <c r="CA174" s="209"/>
      <c r="CB174" s="209"/>
      <c r="CC174" s="209"/>
      <c r="CD174" s="209"/>
      <c r="CE174" s="209"/>
      <c r="CF174" s="209"/>
      <c r="CG174" s="209"/>
      <c r="CH174" s="209"/>
      <c r="CI174" s="209"/>
      <c r="CJ174" s="209"/>
      <c r="CK174" s="209"/>
      <c r="CL174" s="209"/>
      <c r="CM174" s="209"/>
      <c r="CN174" s="209"/>
      <c r="CO174" s="209"/>
      <c r="CP174" s="209"/>
      <c r="CQ174" s="209"/>
      <c r="CR174" s="209"/>
      <c r="CS174" s="209"/>
      <c r="CT174" s="209"/>
      <c r="CU174" s="209"/>
      <c r="CV174" s="209"/>
      <c r="CW174" s="209"/>
      <c r="CX174" s="209"/>
      <c r="CY174" s="209"/>
      <c r="CZ174" s="209"/>
      <c r="DA174" s="209"/>
      <c r="DB174" s="209"/>
      <c r="DC174" s="209"/>
      <c r="DD174" s="209"/>
      <c r="DE174" s="209"/>
      <c r="DF174" s="209"/>
      <c r="DG174" s="209"/>
      <c r="DH174" s="209"/>
      <c r="DI174" s="209"/>
      <c r="DJ174" s="209"/>
      <c r="DK174" s="209"/>
      <c r="DL174" s="209"/>
      <c r="DM174" s="209"/>
      <c r="DN174" s="209"/>
      <c r="DO174" s="209"/>
      <c r="DP174" s="209"/>
      <c r="DQ174" s="209"/>
      <c r="DR174" s="209"/>
      <c r="DS174" s="209"/>
      <c r="DT174" s="209"/>
      <c r="DU174" s="209"/>
      <c r="DV174" s="209"/>
      <c r="DW174" s="209"/>
      <c r="DX174" s="209"/>
      <c r="DY174" s="209"/>
      <c r="DZ174" s="209"/>
      <c r="EA174" s="209"/>
      <c r="EB174" s="209"/>
      <c r="EC174" s="209"/>
      <c r="ED174" s="209"/>
      <c r="EE174" s="209"/>
      <c r="EF174" s="209"/>
      <c r="EG174" s="209"/>
      <c r="EH174" s="209"/>
      <c r="EI174" s="209"/>
      <c r="EJ174" s="209"/>
      <c r="EK174" s="209"/>
      <c r="EL174" s="209"/>
      <c r="EM174" s="209"/>
      <c r="EN174" s="209"/>
      <c r="EO174" s="209"/>
      <c r="EP174" s="209"/>
      <c r="EQ174" s="209"/>
      <c r="ER174" s="209"/>
      <c r="ES174" s="209"/>
      <c r="ET174" s="209"/>
      <c r="EU174" s="209"/>
      <c r="EV174" s="209"/>
      <c r="EW174" s="209"/>
      <c r="EX174" s="209"/>
      <c r="EY174" s="209"/>
      <c r="EZ174" s="209"/>
      <c r="FA174" s="209"/>
      <c r="FB174" s="209"/>
      <c r="FC174" s="209"/>
      <c r="FD174" s="209"/>
      <c r="FE174" s="209"/>
      <c r="FF174" s="209"/>
      <c r="FG174" s="209"/>
      <c r="FH174" s="209"/>
      <c r="FI174" s="209"/>
      <c r="FJ174" s="209"/>
      <c r="FK174" s="209"/>
      <c r="FL174" s="209"/>
      <c r="FM174" s="209"/>
      <c r="FN174" s="209"/>
      <c r="FO174" s="209"/>
      <c r="FP174" s="209"/>
      <c r="FQ174" s="209"/>
      <c r="FR174" s="209"/>
      <c r="FS174" s="209"/>
      <c r="FT174" s="209"/>
      <c r="FU174" s="209"/>
      <c r="FV174" s="209"/>
      <c r="FW174" s="209"/>
      <c r="FX174" s="209"/>
      <c r="FY174" s="209"/>
      <c r="FZ174" s="209"/>
      <c r="GA174" s="209"/>
      <c r="GB174" s="209"/>
      <c r="GC174" s="209"/>
      <c r="GD174" s="209"/>
      <c r="GE174" s="209"/>
      <c r="GF174" s="209"/>
      <c r="GG174" s="209"/>
      <c r="GH174" s="209"/>
      <c r="GI174" s="209"/>
      <c r="GJ174" s="209"/>
      <c r="GK174" s="209"/>
      <c r="GL174" s="209"/>
      <c r="GM174" s="209"/>
      <c r="GN174" s="209"/>
      <c r="GO174" s="209"/>
      <c r="GP174" s="209"/>
      <c r="GQ174" s="209"/>
      <c r="GR174" s="209"/>
      <c r="GS174" s="209"/>
      <c r="GT174" s="209"/>
      <c r="GU174" s="209"/>
      <c r="GV174" s="209"/>
      <c r="GW174" s="209"/>
      <c r="GX174" s="209"/>
      <c r="GY174" s="209"/>
      <c r="GZ174" s="209"/>
      <c r="HA174" s="209"/>
      <c r="HB174" s="209"/>
      <c r="HC174" s="209"/>
      <c r="HD174" s="209"/>
      <c r="HE174" s="209"/>
      <c r="HF174" s="209"/>
      <c r="HG174" s="209"/>
      <c r="HH174" s="209"/>
      <c r="HI174" s="209"/>
      <c r="HJ174" s="209"/>
      <c r="HK174" s="209"/>
      <c r="HL174" s="209"/>
      <c r="HM174" s="209"/>
      <c r="HN174" s="209"/>
      <c r="HO174" s="209"/>
    </row>
    <row r="175" spans="1:223" s="211" customFormat="1" x14ac:dyDescent="0.25">
      <c r="A175" s="209"/>
      <c r="B175" s="202"/>
      <c r="C175" s="210"/>
      <c r="D175" s="202"/>
      <c r="E175" s="202"/>
      <c r="F175" s="202"/>
      <c r="G175" s="202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  <c r="BJ175" s="209"/>
      <c r="BK175" s="209"/>
      <c r="BL175" s="209"/>
      <c r="BM175" s="209"/>
      <c r="BN175" s="209"/>
      <c r="BO175" s="209"/>
      <c r="BP175" s="209"/>
      <c r="BQ175" s="209"/>
      <c r="BR175" s="209"/>
      <c r="BS175" s="209"/>
      <c r="BT175" s="209"/>
      <c r="BU175" s="209"/>
      <c r="BV175" s="209"/>
      <c r="BW175" s="209"/>
      <c r="BX175" s="209"/>
      <c r="BY175" s="209"/>
      <c r="BZ175" s="209"/>
      <c r="CA175" s="209"/>
      <c r="CB175" s="209"/>
      <c r="CC175" s="209"/>
      <c r="CD175" s="209"/>
      <c r="CE175" s="209"/>
      <c r="CF175" s="209"/>
      <c r="CG175" s="209"/>
      <c r="CH175" s="209"/>
      <c r="CI175" s="209"/>
      <c r="CJ175" s="209"/>
      <c r="CK175" s="209"/>
      <c r="CL175" s="209"/>
      <c r="CM175" s="209"/>
      <c r="CN175" s="209"/>
      <c r="CO175" s="209"/>
      <c r="CP175" s="209"/>
      <c r="CQ175" s="209"/>
      <c r="CR175" s="209"/>
      <c r="CS175" s="209"/>
      <c r="CT175" s="209"/>
      <c r="CU175" s="209"/>
      <c r="CV175" s="209"/>
      <c r="CW175" s="209"/>
      <c r="CX175" s="209"/>
      <c r="CY175" s="209"/>
      <c r="CZ175" s="209"/>
      <c r="DA175" s="209"/>
      <c r="DB175" s="209"/>
      <c r="DC175" s="209"/>
      <c r="DD175" s="209"/>
      <c r="DE175" s="209"/>
      <c r="DF175" s="209"/>
      <c r="DG175" s="209"/>
      <c r="DH175" s="209"/>
      <c r="DI175" s="209"/>
      <c r="DJ175" s="209"/>
      <c r="DK175" s="209"/>
      <c r="DL175" s="209"/>
      <c r="DM175" s="209"/>
      <c r="DN175" s="209"/>
      <c r="DO175" s="209"/>
      <c r="DP175" s="209"/>
      <c r="DQ175" s="209"/>
      <c r="DR175" s="209"/>
      <c r="DS175" s="209"/>
      <c r="DT175" s="209"/>
      <c r="DU175" s="209"/>
      <c r="DV175" s="209"/>
      <c r="DW175" s="209"/>
      <c r="DX175" s="209"/>
      <c r="DY175" s="209"/>
      <c r="DZ175" s="209"/>
      <c r="EA175" s="209"/>
      <c r="EB175" s="209"/>
      <c r="EC175" s="209"/>
      <c r="ED175" s="209"/>
      <c r="EE175" s="209"/>
      <c r="EF175" s="209"/>
      <c r="EG175" s="209"/>
      <c r="EH175" s="209"/>
      <c r="EI175" s="209"/>
      <c r="EJ175" s="209"/>
      <c r="EK175" s="209"/>
      <c r="EL175" s="209"/>
      <c r="EM175" s="209"/>
      <c r="EN175" s="209"/>
      <c r="EO175" s="209"/>
      <c r="EP175" s="209"/>
      <c r="EQ175" s="209"/>
      <c r="ER175" s="209"/>
      <c r="ES175" s="209"/>
      <c r="ET175" s="209"/>
      <c r="EU175" s="209"/>
      <c r="EV175" s="209"/>
      <c r="EW175" s="209"/>
      <c r="EX175" s="209"/>
      <c r="EY175" s="209"/>
      <c r="EZ175" s="209"/>
      <c r="FA175" s="209"/>
      <c r="FB175" s="209"/>
      <c r="FC175" s="209"/>
      <c r="FD175" s="209"/>
      <c r="FE175" s="209"/>
      <c r="FF175" s="209"/>
      <c r="FG175" s="209"/>
      <c r="FH175" s="209"/>
      <c r="FI175" s="209"/>
      <c r="FJ175" s="209"/>
      <c r="FK175" s="209"/>
      <c r="FL175" s="209"/>
      <c r="FM175" s="209"/>
      <c r="FN175" s="209"/>
      <c r="FO175" s="209"/>
      <c r="FP175" s="209"/>
      <c r="FQ175" s="209"/>
      <c r="FR175" s="209"/>
      <c r="FS175" s="209"/>
      <c r="FT175" s="209"/>
      <c r="FU175" s="209"/>
      <c r="FV175" s="209"/>
      <c r="FW175" s="209"/>
      <c r="FX175" s="209"/>
      <c r="FY175" s="209"/>
      <c r="FZ175" s="209"/>
      <c r="GA175" s="209"/>
      <c r="GB175" s="209"/>
      <c r="GC175" s="209"/>
      <c r="GD175" s="209"/>
      <c r="GE175" s="209"/>
      <c r="GF175" s="209"/>
      <c r="GG175" s="209"/>
      <c r="GH175" s="209"/>
      <c r="GI175" s="209"/>
      <c r="GJ175" s="209"/>
      <c r="GK175" s="209"/>
      <c r="GL175" s="209"/>
      <c r="GM175" s="209"/>
      <c r="GN175" s="209"/>
      <c r="GO175" s="209"/>
      <c r="GP175" s="209"/>
      <c r="GQ175" s="209"/>
      <c r="GR175" s="209"/>
      <c r="GS175" s="209"/>
      <c r="GT175" s="209"/>
      <c r="GU175" s="209"/>
      <c r="GV175" s="209"/>
      <c r="GW175" s="209"/>
      <c r="GX175" s="209"/>
      <c r="GY175" s="209"/>
      <c r="GZ175" s="209"/>
      <c r="HA175" s="209"/>
      <c r="HB175" s="209"/>
      <c r="HC175" s="209"/>
      <c r="HD175" s="209"/>
      <c r="HE175" s="209"/>
      <c r="HF175" s="209"/>
      <c r="HG175" s="209"/>
      <c r="HH175" s="209"/>
      <c r="HI175" s="209"/>
      <c r="HJ175" s="209"/>
      <c r="HK175" s="209"/>
      <c r="HL175" s="209"/>
      <c r="HM175" s="209"/>
      <c r="HN175" s="209"/>
      <c r="HO175" s="209"/>
    </row>
    <row r="176" spans="1:223" s="211" customFormat="1" x14ac:dyDescent="0.25">
      <c r="A176" s="209"/>
      <c r="B176" s="202"/>
      <c r="C176" s="210"/>
      <c r="D176" s="202"/>
      <c r="E176" s="202"/>
      <c r="F176" s="202"/>
      <c r="G176" s="202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  <c r="BJ176" s="209"/>
      <c r="BK176" s="209"/>
      <c r="BL176" s="209"/>
      <c r="BM176" s="209"/>
      <c r="BN176" s="209"/>
      <c r="BO176" s="209"/>
      <c r="BP176" s="209"/>
      <c r="BQ176" s="209"/>
      <c r="BR176" s="209"/>
      <c r="BS176" s="209"/>
      <c r="BT176" s="209"/>
      <c r="BU176" s="209"/>
      <c r="BV176" s="209"/>
      <c r="BW176" s="209"/>
      <c r="BX176" s="209"/>
      <c r="BY176" s="209"/>
      <c r="BZ176" s="209"/>
      <c r="CA176" s="209"/>
      <c r="CB176" s="209"/>
      <c r="CC176" s="209"/>
      <c r="CD176" s="209"/>
      <c r="CE176" s="209"/>
      <c r="CF176" s="209"/>
      <c r="CG176" s="209"/>
      <c r="CH176" s="209"/>
      <c r="CI176" s="209"/>
      <c r="CJ176" s="209"/>
      <c r="CK176" s="209"/>
      <c r="CL176" s="209"/>
      <c r="CM176" s="209"/>
      <c r="CN176" s="209"/>
      <c r="CO176" s="209"/>
      <c r="CP176" s="209"/>
      <c r="CQ176" s="209"/>
      <c r="CR176" s="209"/>
      <c r="CS176" s="209"/>
      <c r="CT176" s="209"/>
      <c r="CU176" s="209"/>
      <c r="CV176" s="209"/>
      <c r="CW176" s="209"/>
      <c r="CX176" s="209"/>
      <c r="CY176" s="209"/>
      <c r="CZ176" s="209"/>
      <c r="DA176" s="209"/>
      <c r="DB176" s="209"/>
      <c r="DC176" s="209"/>
      <c r="DD176" s="209"/>
      <c r="DE176" s="209"/>
      <c r="DF176" s="209"/>
      <c r="DG176" s="209"/>
      <c r="DH176" s="209"/>
      <c r="DI176" s="209"/>
      <c r="DJ176" s="209"/>
      <c r="DK176" s="209"/>
      <c r="DL176" s="209"/>
      <c r="DM176" s="209"/>
      <c r="DN176" s="209"/>
      <c r="DO176" s="209"/>
      <c r="DP176" s="209"/>
      <c r="DQ176" s="209"/>
      <c r="DR176" s="209"/>
      <c r="DS176" s="209"/>
      <c r="DT176" s="209"/>
      <c r="DU176" s="209"/>
      <c r="DV176" s="209"/>
      <c r="DW176" s="209"/>
      <c r="DX176" s="209"/>
      <c r="DY176" s="209"/>
      <c r="DZ176" s="209"/>
      <c r="EA176" s="209"/>
      <c r="EB176" s="209"/>
      <c r="EC176" s="209"/>
      <c r="ED176" s="209"/>
      <c r="EE176" s="209"/>
      <c r="EF176" s="209"/>
      <c r="EG176" s="209"/>
      <c r="EH176" s="209"/>
      <c r="EI176" s="209"/>
      <c r="EJ176" s="209"/>
      <c r="EK176" s="209"/>
      <c r="EL176" s="209"/>
      <c r="EM176" s="209"/>
      <c r="EN176" s="209"/>
      <c r="EO176" s="209"/>
      <c r="EP176" s="209"/>
      <c r="EQ176" s="209"/>
      <c r="ER176" s="209"/>
      <c r="ES176" s="209"/>
      <c r="ET176" s="209"/>
      <c r="EU176" s="209"/>
      <c r="EV176" s="209"/>
      <c r="EW176" s="209"/>
      <c r="EX176" s="209"/>
      <c r="EY176" s="209"/>
      <c r="EZ176" s="209"/>
      <c r="FA176" s="209"/>
      <c r="FB176" s="209"/>
      <c r="FC176" s="209"/>
      <c r="FD176" s="209"/>
      <c r="FE176" s="209"/>
      <c r="FF176" s="209"/>
      <c r="FG176" s="209"/>
      <c r="FH176" s="209"/>
      <c r="FI176" s="209"/>
      <c r="FJ176" s="209"/>
      <c r="FK176" s="209"/>
      <c r="FL176" s="209"/>
      <c r="FM176" s="209"/>
      <c r="FN176" s="209"/>
      <c r="FO176" s="209"/>
      <c r="FP176" s="209"/>
      <c r="FQ176" s="209"/>
      <c r="FR176" s="209"/>
      <c r="FS176" s="209"/>
      <c r="FT176" s="209"/>
      <c r="FU176" s="209"/>
      <c r="FV176" s="209"/>
      <c r="FW176" s="209"/>
      <c r="FX176" s="209"/>
      <c r="FY176" s="209"/>
      <c r="FZ176" s="209"/>
      <c r="GA176" s="209"/>
      <c r="GB176" s="209"/>
      <c r="GC176" s="209"/>
      <c r="GD176" s="209"/>
      <c r="GE176" s="209"/>
      <c r="GF176" s="209"/>
      <c r="GG176" s="209"/>
      <c r="GH176" s="209"/>
      <c r="GI176" s="209"/>
      <c r="GJ176" s="209"/>
      <c r="GK176" s="209"/>
      <c r="GL176" s="209"/>
      <c r="GM176" s="209"/>
      <c r="GN176" s="209"/>
      <c r="GO176" s="209"/>
      <c r="GP176" s="209"/>
      <c r="GQ176" s="209"/>
      <c r="GR176" s="209"/>
      <c r="GS176" s="209"/>
      <c r="GT176" s="209"/>
      <c r="GU176" s="209"/>
      <c r="GV176" s="209"/>
      <c r="GW176" s="209"/>
      <c r="GX176" s="209"/>
      <c r="GY176" s="209"/>
      <c r="GZ176" s="209"/>
      <c r="HA176" s="209"/>
      <c r="HB176" s="209"/>
      <c r="HC176" s="209"/>
      <c r="HD176" s="209"/>
      <c r="HE176" s="209"/>
      <c r="HF176" s="209"/>
      <c r="HG176" s="209"/>
      <c r="HH176" s="209"/>
      <c r="HI176" s="209"/>
      <c r="HJ176" s="209"/>
      <c r="HK176" s="209"/>
      <c r="HL176" s="209"/>
      <c r="HM176" s="209"/>
      <c r="HN176" s="209"/>
      <c r="HO176" s="209"/>
    </row>
    <row r="177" spans="1:223" s="211" customFormat="1" x14ac:dyDescent="0.25">
      <c r="A177" s="209"/>
      <c r="B177" s="202"/>
      <c r="C177" s="210"/>
      <c r="D177" s="202"/>
      <c r="E177" s="202"/>
      <c r="F177" s="202"/>
      <c r="G177" s="202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  <c r="BJ177" s="209"/>
      <c r="BK177" s="209"/>
      <c r="BL177" s="209"/>
      <c r="BM177" s="209"/>
      <c r="BN177" s="209"/>
      <c r="BO177" s="209"/>
      <c r="BP177" s="209"/>
      <c r="BQ177" s="209"/>
      <c r="BR177" s="209"/>
      <c r="BS177" s="209"/>
      <c r="BT177" s="209"/>
      <c r="BU177" s="209"/>
      <c r="BV177" s="209"/>
      <c r="BW177" s="209"/>
      <c r="BX177" s="209"/>
      <c r="BY177" s="209"/>
      <c r="BZ177" s="209"/>
      <c r="CA177" s="209"/>
      <c r="CB177" s="209"/>
      <c r="CC177" s="209"/>
      <c r="CD177" s="209"/>
      <c r="CE177" s="209"/>
      <c r="CF177" s="209"/>
      <c r="CG177" s="209"/>
      <c r="CH177" s="209"/>
      <c r="CI177" s="209"/>
      <c r="CJ177" s="209"/>
      <c r="CK177" s="209"/>
      <c r="CL177" s="209"/>
      <c r="CM177" s="209"/>
      <c r="CN177" s="209"/>
      <c r="CO177" s="209"/>
      <c r="CP177" s="209"/>
      <c r="CQ177" s="209"/>
      <c r="CR177" s="209"/>
      <c r="CS177" s="209"/>
      <c r="CT177" s="209"/>
      <c r="CU177" s="209"/>
      <c r="CV177" s="209"/>
      <c r="CW177" s="209"/>
      <c r="CX177" s="209"/>
      <c r="CY177" s="209"/>
      <c r="CZ177" s="209"/>
      <c r="DA177" s="209"/>
      <c r="DB177" s="209"/>
      <c r="DC177" s="209"/>
      <c r="DD177" s="209"/>
      <c r="DE177" s="209"/>
      <c r="DF177" s="209"/>
      <c r="DG177" s="209"/>
      <c r="DH177" s="209"/>
      <c r="DI177" s="209"/>
      <c r="DJ177" s="209"/>
      <c r="DK177" s="209"/>
      <c r="DL177" s="209"/>
      <c r="DM177" s="209"/>
      <c r="DN177" s="209"/>
      <c r="DO177" s="209"/>
      <c r="DP177" s="209"/>
      <c r="DQ177" s="209"/>
      <c r="DR177" s="209"/>
      <c r="DS177" s="209"/>
      <c r="DT177" s="209"/>
      <c r="DU177" s="209"/>
      <c r="DV177" s="209"/>
      <c r="DW177" s="209"/>
      <c r="DX177" s="209"/>
      <c r="DY177" s="209"/>
      <c r="DZ177" s="209"/>
      <c r="EA177" s="209"/>
      <c r="EB177" s="209"/>
      <c r="EC177" s="209"/>
      <c r="ED177" s="209"/>
      <c r="EE177" s="209"/>
      <c r="EF177" s="209"/>
      <c r="EG177" s="209"/>
      <c r="EH177" s="209"/>
      <c r="EI177" s="209"/>
      <c r="EJ177" s="209"/>
      <c r="EK177" s="209"/>
      <c r="EL177" s="209"/>
      <c r="EM177" s="209"/>
      <c r="EN177" s="209"/>
      <c r="EO177" s="209"/>
      <c r="EP177" s="209"/>
      <c r="EQ177" s="209"/>
      <c r="ER177" s="209"/>
      <c r="ES177" s="209"/>
      <c r="ET177" s="209"/>
      <c r="EU177" s="209"/>
      <c r="EV177" s="209"/>
      <c r="EW177" s="209"/>
      <c r="EX177" s="209"/>
      <c r="EY177" s="209"/>
      <c r="EZ177" s="209"/>
      <c r="FA177" s="209"/>
      <c r="FB177" s="209"/>
      <c r="FC177" s="209"/>
      <c r="FD177" s="209"/>
      <c r="FE177" s="209"/>
      <c r="FF177" s="209"/>
      <c r="FG177" s="209"/>
      <c r="FH177" s="209"/>
      <c r="FI177" s="209"/>
      <c r="FJ177" s="209"/>
      <c r="FK177" s="209"/>
      <c r="FL177" s="209"/>
      <c r="FM177" s="209"/>
      <c r="FN177" s="209"/>
      <c r="FO177" s="209"/>
      <c r="FP177" s="209"/>
      <c r="FQ177" s="209"/>
      <c r="FR177" s="209"/>
      <c r="FS177" s="209"/>
      <c r="FT177" s="209"/>
      <c r="FU177" s="209"/>
      <c r="FV177" s="209"/>
      <c r="FW177" s="209"/>
      <c r="FX177" s="209"/>
      <c r="FY177" s="209"/>
      <c r="FZ177" s="209"/>
      <c r="GA177" s="209"/>
      <c r="GB177" s="209"/>
      <c r="GC177" s="209"/>
      <c r="GD177" s="209"/>
      <c r="GE177" s="209"/>
      <c r="GF177" s="209"/>
      <c r="GG177" s="209"/>
      <c r="GH177" s="209"/>
      <c r="GI177" s="209"/>
      <c r="GJ177" s="209"/>
      <c r="GK177" s="209"/>
      <c r="GL177" s="209"/>
      <c r="GM177" s="209"/>
      <c r="GN177" s="209"/>
      <c r="GO177" s="209"/>
      <c r="GP177" s="209"/>
      <c r="GQ177" s="209"/>
      <c r="GR177" s="209"/>
      <c r="GS177" s="209"/>
      <c r="GT177" s="209"/>
      <c r="GU177" s="209"/>
      <c r="GV177" s="209"/>
      <c r="GW177" s="209"/>
      <c r="GX177" s="209"/>
      <c r="GY177" s="209"/>
      <c r="GZ177" s="209"/>
      <c r="HA177" s="209"/>
      <c r="HB177" s="209"/>
      <c r="HC177" s="209"/>
      <c r="HD177" s="209"/>
      <c r="HE177" s="209"/>
      <c r="HF177" s="209"/>
      <c r="HG177" s="209"/>
      <c r="HH177" s="209"/>
      <c r="HI177" s="209"/>
      <c r="HJ177" s="209"/>
      <c r="HK177" s="209"/>
      <c r="HL177" s="209"/>
      <c r="HM177" s="209"/>
      <c r="HN177" s="209"/>
      <c r="HO177" s="209"/>
    </row>
    <row r="178" spans="1:223" s="211" customFormat="1" x14ac:dyDescent="0.25">
      <c r="A178" s="209"/>
      <c r="B178" s="202"/>
      <c r="C178" s="210"/>
      <c r="D178" s="202"/>
      <c r="E178" s="202"/>
      <c r="F178" s="202"/>
      <c r="G178" s="202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  <c r="BJ178" s="209"/>
      <c r="BK178" s="209"/>
      <c r="BL178" s="209"/>
      <c r="BM178" s="209"/>
      <c r="BN178" s="209"/>
      <c r="BO178" s="209"/>
      <c r="BP178" s="209"/>
      <c r="BQ178" s="209"/>
      <c r="BR178" s="209"/>
      <c r="BS178" s="209"/>
      <c r="BT178" s="209"/>
      <c r="BU178" s="209"/>
      <c r="BV178" s="209"/>
      <c r="BW178" s="209"/>
      <c r="BX178" s="209"/>
      <c r="BY178" s="209"/>
      <c r="BZ178" s="209"/>
      <c r="CA178" s="209"/>
      <c r="CB178" s="209"/>
      <c r="CC178" s="209"/>
      <c r="CD178" s="209"/>
      <c r="CE178" s="209"/>
      <c r="CF178" s="209"/>
      <c r="CG178" s="209"/>
      <c r="CH178" s="209"/>
      <c r="CI178" s="209"/>
      <c r="CJ178" s="209"/>
      <c r="CK178" s="209"/>
      <c r="CL178" s="209"/>
      <c r="CM178" s="209"/>
      <c r="CN178" s="209"/>
      <c r="CO178" s="209"/>
      <c r="CP178" s="209"/>
      <c r="CQ178" s="209"/>
      <c r="CR178" s="209"/>
      <c r="CS178" s="209"/>
      <c r="CT178" s="209"/>
      <c r="CU178" s="209"/>
      <c r="CV178" s="209"/>
      <c r="CW178" s="209"/>
      <c r="CX178" s="209"/>
      <c r="CY178" s="209"/>
      <c r="CZ178" s="209"/>
      <c r="DA178" s="209"/>
      <c r="DB178" s="209"/>
      <c r="DC178" s="209"/>
      <c r="DD178" s="209"/>
      <c r="DE178" s="209"/>
      <c r="DF178" s="209"/>
      <c r="DG178" s="209"/>
      <c r="DH178" s="209"/>
      <c r="DI178" s="209"/>
      <c r="DJ178" s="209"/>
      <c r="DK178" s="209"/>
      <c r="DL178" s="209"/>
      <c r="DM178" s="209"/>
      <c r="DN178" s="209"/>
      <c r="DO178" s="209"/>
      <c r="DP178" s="209"/>
      <c r="DQ178" s="209"/>
      <c r="DR178" s="209"/>
      <c r="DS178" s="209"/>
      <c r="DT178" s="209"/>
      <c r="DU178" s="209"/>
      <c r="DV178" s="209"/>
      <c r="DW178" s="209"/>
      <c r="DX178" s="209"/>
      <c r="DY178" s="209"/>
      <c r="DZ178" s="209"/>
      <c r="EA178" s="209"/>
      <c r="EB178" s="209"/>
      <c r="EC178" s="209"/>
      <c r="ED178" s="209"/>
      <c r="EE178" s="209"/>
      <c r="EF178" s="209"/>
      <c r="EG178" s="209"/>
      <c r="EH178" s="209"/>
      <c r="EI178" s="209"/>
      <c r="EJ178" s="209"/>
      <c r="EK178" s="209"/>
      <c r="EL178" s="209"/>
      <c r="EM178" s="209"/>
      <c r="EN178" s="209"/>
      <c r="EO178" s="209"/>
      <c r="EP178" s="209"/>
      <c r="EQ178" s="209"/>
      <c r="ER178" s="209"/>
      <c r="ES178" s="209"/>
      <c r="ET178" s="209"/>
      <c r="EU178" s="209"/>
      <c r="EV178" s="209"/>
      <c r="EW178" s="209"/>
      <c r="EX178" s="209"/>
      <c r="EY178" s="209"/>
      <c r="EZ178" s="209"/>
      <c r="FA178" s="209"/>
      <c r="FB178" s="209"/>
      <c r="FC178" s="209"/>
      <c r="FD178" s="209"/>
      <c r="FE178" s="209"/>
      <c r="FF178" s="209"/>
      <c r="FG178" s="209"/>
      <c r="FH178" s="209"/>
      <c r="FI178" s="209"/>
      <c r="FJ178" s="209"/>
      <c r="FK178" s="209"/>
      <c r="FL178" s="209"/>
      <c r="FM178" s="209"/>
      <c r="FN178" s="209"/>
      <c r="FO178" s="209"/>
      <c r="FP178" s="209"/>
      <c r="FQ178" s="209"/>
      <c r="FR178" s="209"/>
      <c r="FS178" s="209"/>
      <c r="FT178" s="209"/>
      <c r="FU178" s="209"/>
      <c r="FV178" s="209"/>
      <c r="FW178" s="209"/>
      <c r="FX178" s="209"/>
      <c r="FY178" s="209"/>
      <c r="FZ178" s="209"/>
      <c r="GA178" s="209"/>
      <c r="GB178" s="209"/>
      <c r="GC178" s="209"/>
      <c r="GD178" s="209"/>
      <c r="GE178" s="209"/>
      <c r="GF178" s="209"/>
      <c r="GG178" s="209"/>
      <c r="GH178" s="209"/>
      <c r="GI178" s="209"/>
      <c r="GJ178" s="209"/>
      <c r="GK178" s="209"/>
      <c r="GL178" s="209"/>
      <c r="GM178" s="209"/>
      <c r="GN178" s="209"/>
      <c r="GO178" s="209"/>
      <c r="GP178" s="209"/>
      <c r="GQ178" s="209"/>
      <c r="GR178" s="209"/>
      <c r="GS178" s="209"/>
      <c r="GT178" s="209"/>
      <c r="GU178" s="209"/>
      <c r="GV178" s="209"/>
      <c r="GW178" s="209"/>
      <c r="GX178" s="209"/>
      <c r="GY178" s="209"/>
      <c r="GZ178" s="209"/>
      <c r="HA178" s="209"/>
      <c r="HB178" s="209"/>
      <c r="HC178" s="209"/>
      <c r="HD178" s="209"/>
      <c r="HE178" s="209"/>
      <c r="HF178" s="209"/>
      <c r="HG178" s="209"/>
      <c r="HH178" s="209"/>
      <c r="HI178" s="209"/>
      <c r="HJ178" s="209"/>
      <c r="HK178" s="209"/>
      <c r="HL178" s="209"/>
      <c r="HM178" s="209"/>
      <c r="HN178" s="209"/>
      <c r="HO178" s="209"/>
    </row>
    <row r="179" spans="1:223" s="211" customFormat="1" x14ac:dyDescent="0.25">
      <c r="A179" s="209"/>
      <c r="B179" s="202"/>
      <c r="C179" s="210"/>
      <c r="D179" s="202"/>
      <c r="E179" s="202"/>
      <c r="F179" s="202"/>
      <c r="G179" s="202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  <c r="BJ179" s="209"/>
      <c r="BK179" s="209"/>
      <c r="BL179" s="209"/>
      <c r="BM179" s="209"/>
      <c r="BN179" s="209"/>
      <c r="BO179" s="209"/>
      <c r="BP179" s="209"/>
      <c r="BQ179" s="209"/>
      <c r="BR179" s="209"/>
      <c r="BS179" s="209"/>
      <c r="BT179" s="209"/>
      <c r="BU179" s="209"/>
      <c r="BV179" s="209"/>
      <c r="BW179" s="209"/>
      <c r="BX179" s="209"/>
      <c r="BY179" s="209"/>
      <c r="BZ179" s="209"/>
      <c r="CA179" s="209"/>
      <c r="CB179" s="209"/>
      <c r="CC179" s="209"/>
      <c r="CD179" s="209"/>
      <c r="CE179" s="209"/>
      <c r="CF179" s="209"/>
      <c r="CG179" s="209"/>
      <c r="CH179" s="209"/>
      <c r="CI179" s="209"/>
      <c r="CJ179" s="209"/>
      <c r="CK179" s="209"/>
      <c r="CL179" s="209"/>
      <c r="CM179" s="209"/>
      <c r="CN179" s="209"/>
      <c r="CO179" s="209"/>
      <c r="CP179" s="209"/>
      <c r="CQ179" s="209"/>
      <c r="CR179" s="209"/>
      <c r="CS179" s="209"/>
      <c r="CT179" s="209"/>
      <c r="CU179" s="209"/>
      <c r="CV179" s="209"/>
      <c r="CW179" s="209"/>
      <c r="CX179" s="209"/>
      <c r="CY179" s="209"/>
      <c r="CZ179" s="209"/>
      <c r="DA179" s="209"/>
      <c r="DB179" s="209"/>
      <c r="DC179" s="209"/>
      <c r="DD179" s="209"/>
      <c r="DE179" s="209"/>
      <c r="DF179" s="209"/>
      <c r="DG179" s="209"/>
      <c r="DH179" s="209"/>
      <c r="DI179" s="209"/>
      <c r="DJ179" s="209"/>
      <c r="DK179" s="209"/>
      <c r="DL179" s="209"/>
      <c r="DM179" s="209"/>
      <c r="DN179" s="209"/>
      <c r="DO179" s="209"/>
      <c r="DP179" s="209"/>
      <c r="DQ179" s="209"/>
      <c r="DR179" s="209"/>
      <c r="DS179" s="209"/>
      <c r="DT179" s="209"/>
      <c r="DU179" s="209"/>
      <c r="DV179" s="209"/>
      <c r="DW179" s="209"/>
      <c r="DX179" s="209"/>
      <c r="DY179" s="209"/>
      <c r="DZ179" s="209"/>
      <c r="EA179" s="209"/>
      <c r="EB179" s="209"/>
      <c r="EC179" s="209"/>
      <c r="ED179" s="209"/>
      <c r="EE179" s="209"/>
      <c r="EF179" s="209"/>
      <c r="EG179" s="209"/>
      <c r="EH179" s="209"/>
      <c r="EI179" s="209"/>
      <c r="EJ179" s="209"/>
      <c r="EK179" s="209"/>
      <c r="EL179" s="209"/>
      <c r="EM179" s="209"/>
      <c r="EN179" s="209"/>
      <c r="EO179" s="209"/>
      <c r="EP179" s="209"/>
      <c r="EQ179" s="209"/>
      <c r="ER179" s="209"/>
      <c r="ES179" s="209"/>
      <c r="ET179" s="209"/>
      <c r="EU179" s="209"/>
      <c r="EV179" s="209"/>
      <c r="EW179" s="209"/>
      <c r="EX179" s="209"/>
      <c r="EY179" s="209"/>
      <c r="EZ179" s="209"/>
      <c r="FA179" s="209"/>
      <c r="FB179" s="209"/>
      <c r="FC179" s="209"/>
      <c r="FD179" s="209"/>
      <c r="FE179" s="209"/>
      <c r="FF179" s="209"/>
      <c r="FG179" s="209"/>
      <c r="FH179" s="209"/>
      <c r="FI179" s="209"/>
      <c r="FJ179" s="209"/>
      <c r="FK179" s="209"/>
      <c r="FL179" s="209"/>
      <c r="FM179" s="209"/>
      <c r="FN179" s="209"/>
      <c r="FO179" s="209"/>
      <c r="FP179" s="209"/>
      <c r="FQ179" s="209"/>
      <c r="FR179" s="209"/>
      <c r="FS179" s="209"/>
      <c r="FT179" s="209"/>
      <c r="FU179" s="209"/>
      <c r="FV179" s="209"/>
      <c r="FW179" s="209"/>
      <c r="FX179" s="209"/>
      <c r="FY179" s="209"/>
      <c r="FZ179" s="209"/>
      <c r="GA179" s="209"/>
      <c r="GB179" s="209"/>
      <c r="GC179" s="209"/>
      <c r="GD179" s="209"/>
      <c r="GE179" s="209"/>
      <c r="GF179" s="209"/>
      <c r="GG179" s="209"/>
      <c r="GH179" s="209"/>
      <c r="GI179" s="209"/>
      <c r="GJ179" s="209"/>
      <c r="GK179" s="209"/>
      <c r="GL179" s="209"/>
      <c r="GM179" s="209"/>
      <c r="GN179" s="209"/>
      <c r="GO179" s="209"/>
      <c r="GP179" s="209"/>
      <c r="GQ179" s="209"/>
      <c r="GR179" s="209"/>
      <c r="GS179" s="209"/>
      <c r="GT179" s="209"/>
      <c r="GU179" s="209"/>
      <c r="GV179" s="209"/>
      <c r="GW179" s="209"/>
      <c r="GX179" s="209"/>
      <c r="GY179" s="209"/>
      <c r="GZ179" s="209"/>
      <c r="HA179" s="209"/>
      <c r="HB179" s="209"/>
      <c r="HC179" s="209"/>
      <c r="HD179" s="209"/>
      <c r="HE179" s="209"/>
      <c r="HF179" s="209"/>
      <c r="HG179" s="209"/>
      <c r="HH179" s="209"/>
      <c r="HI179" s="209"/>
      <c r="HJ179" s="209"/>
      <c r="HK179" s="209"/>
      <c r="HL179" s="209"/>
      <c r="HM179" s="209"/>
      <c r="HN179" s="209"/>
      <c r="HO179" s="209"/>
    </row>
    <row r="180" spans="1:223" s="211" customFormat="1" x14ac:dyDescent="0.25">
      <c r="A180" s="209"/>
      <c r="B180" s="202"/>
      <c r="C180" s="210"/>
      <c r="D180" s="202"/>
      <c r="E180" s="202"/>
      <c r="F180" s="202"/>
      <c r="G180" s="202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  <c r="BJ180" s="209"/>
      <c r="BK180" s="209"/>
      <c r="BL180" s="209"/>
      <c r="BM180" s="209"/>
      <c r="BN180" s="209"/>
      <c r="BO180" s="209"/>
      <c r="BP180" s="209"/>
      <c r="BQ180" s="209"/>
      <c r="BR180" s="209"/>
      <c r="BS180" s="209"/>
      <c r="BT180" s="209"/>
      <c r="BU180" s="209"/>
      <c r="BV180" s="209"/>
      <c r="BW180" s="209"/>
      <c r="BX180" s="209"/>
      <c r="BY180" s="209"/>
      <c r="BZ180" s="209"/>
      <c r="CA180" s="209"/>
      <c r="CB180" s="209"/>
      <c r="CC180" s="209"/>
      <c r="CD180" s="209"/>
      <c r="CE180" s="209"/>
      <c r="CF180" s="209"/>
      <c r="CG180" s="209"/>
      <c r="CH180" s="209"/>
      <c r="CI180" s="209"/>
      <c r="CJ180" s="209"/>
      <c r="CK180" s="209"/>
      <c r="CL180" s="209"/>
      <c r="CM180" s="209"/>
      <c r="CN180" s="209"/>
      <c r="CO180" s="209"/>
      <c r="CP180" s="209"/>
      <c r="CQ180" s="209"/>
      <c r="CR180" s="209"/>
      <c r="CS180" s="209"/>
      <c r="CT180" s="209"/>
      <c r="CU180" s="209"/>
      <c r="CV180" s="209"/>
      <c r="CW180" s="209"/>
      <c r="CX180" s="209"/>
      <c r="CY180" s="209"/>
      <c r="CZ180" s="209"/>
      <c r="DA180" s="209"/>
      <c r="DB180" s="209"/>
      <c r="DC180" s="209"/>
      <c r="DD180" s="209"/>
      <c r="DE180" s="209"/>
      <c r="DF180" s="209"/>
      <c r="DG180" s="209"/>
      <c r="DH180" s="209"/>
      <c r="DI180" s="209"/>
      <c r="DJ180" s="209"/>
      <c r="DK180" s="209"/>
      <c r="DL180" s="209"/>
      <c r="DM180" s="209"/>
      <c r="DN180" s="209"/>
      <c r="DO180" s="209"/>
      <c r="DP180" s="209"/>
      <c r="DQ180" s="209"/>
      <c r="DR180" s="209"/>
      <c r="DS180" s="209"/>
      <c r="DT180" s="209"/>
      <c r="DU180" s="209"/>
      <c r="DV180" s="209"/>
      <c r="DW180" s="209"/>
      <c r="DX180" s="209"/>
      <c r="DY180" s="209"/>
      <c r="DZ180" s="209"/>
      <c r="EA180" s="209"/>
      <c r="EB180" s="209"/>
      <c r="EC180" s="209"/>
      <c r="ED180" s="209"/>
      <c r="EE180" s="209"/>
      <c r="EF180" s="209"/>
      <c r="EG180" s="209"/>
      <c r="EH180" s="209"/>
      <c r="EI180" s="209"/>
      <c r="EJ180" s="209"/>
      <c r="EK180" s="209"/>
      <c r="EL180" s="209"/>
      <c r="EM180" s="209"/>
      <c r="EN180" s="209"/>
      <c r="EO180" s="209"/>
      <c r="EP180" s="209"/>
      <c r="EQ180" s="209"/>
      <c r="ER180" s="209"/>
      <c r="ES180" s="209"/>
      <c r="ET180" s="209"/>
      <c r="EU180" s="209"/>
      <c r="EV180" s="209"/>
      <c r="EW180" s="209"/>
      <c r="EX180" s="209"/>
      <c r="EY180" s="209"/>
      <c r="EZ180" s="209"/>
      <c r="FA180" s="209"/>
      <c r="FB180" s="209"/>
      <c r="FC180" s="209"/>
      <c r="FD180" s="209"/>
      <c r="FE180" s="209"/>
      <c r="FF180" s="209"/>
      <c r="FG180" s="209"/>
      <c r="FH180" s="209"/>
      <c r="FI180" s="209"/>
      <c r="FJ180" s="209"/>
      <c r="FK180" s="209"/>
      <c r="FL180" s="209"/>
      <c r="FM180" s="209"/>
      <c r="FN180" s="209"/>
      <c r="FO180" s="209"/>
      <c r="FP180" s="209"/>
      <c r="FQ180" s="209"/>
      <c r="FR180" s="209"/>
      <c r="FS180" s="209"/>
      <c r="FT180" s="209"/>
      <c r="FU180" s="209"/>
      <c r="FV180" s="209"/>
      <c r="FW180" s="209"/>
      <c r="FX180" s="209"/>
      <c r="FY180" s="209"/>
      <c r="FZ180" s="209"/>
      <c r="GA180" s="209"/>
      <c r="GB180" s="209"/>
      <c r="GC180" s="209"/>
      <c r="GD180" s="209"/>
      <c r="GE180" s="209"/>
      <c r="GF180" s="209"/>
      <c r="GG180" s="209"/>
      <c r="GH180" s="209"/>
      <c r="GI180" s="209"/>
      <c r="GJ180" s="209"/>
      <c r="GK180" s="209"/>
      <c r="GL180" s="209"/>
      <c r="GM180" s="209"/>
      <c r="GN180" s="209"/>
      <c r="GO180" s="209"/>
      <c r="GP180" s="209"/>
      <c r="GQ180" s="209"/>
      <c r="GR180" s="209"/>
      <c r="GS180" s="209"/>
      <c r="GT180" s="209"/>
      <c r="GU180" s="209"/>
      <c r="GV180" s="209"/>
      <c r="GW180" s="209"/>
      <c r="GX180" s="209"/>
      <c r="GY180" s="209"/>
      <c r="GZ180" s="209"/>
      <c r="HA180" s="209"/>
      <c r="HB180" s="209"/>
      <c r="HC180" s="209"/>
      <c r="HD180" s="209"/>
      <c r="HE180" s="209"/>
      <c r="HF180" s="209"/>
      <c r="HG180" s="209"/>
      <c r="HH180" s="209"/>
      <c r="HI180" s="209"/>
      <c r="HJ180" s="209"/>
      <c r="HK180" s="209"/>
      <c r="HL180" s="209"/>
      <c r="HM180" s="209"/>
      <c r="HN180" s="209"/>
      <c r="HO180" s="209"/>
    </row>
    <row r="181" spans="1:223" s="211" customFormat="1" x14ac:dyDescent="0.25">
      <c r="A181" s="209"/>
      <c r="B181" s="202"/>
      <c r="C181" s="210"/>
      <c r="D181" s="202"/>
      <c r="E181" s="202"/>
      <c r="F181" s="202"/>
      <c r="G181" s="202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  <c r="BJ181" s="209"/>
      <c r="BK181" s="209"/>
      <c r="BL181" s="209"/>
      <c r="BM181" s="209"/>
      <c r="BN181" s="209"/>
      <c r="BO181" s="209"/>
      <c r="BP181" s="209"/>
      <c r="BQ181" s="209"/>
      <c r="BR181" s="209"/>
      <c r="BS181" s="209"/>
      <c r="BT181" s="209"/>
      <c r="BU181" s="209"/>
      <c r="BV181" s="209"/>
      <c r="BW181" s="209"/>
      <c r="BX181" s="209"/>
      <c r="BY181" s="209"/>
      <c r="BZ181" s="209"/>
      <c r="CA181" s="209"/>
      <c r="CB181" s="209"/>
      <c r="CC181" s="209"/>
      <c r="CD181" s="209"/>
      <c r="CE181" s="209"/>
      <c r="CF181" s="209"/>
      <c r="CG181" s="209"/>
      <c r="CH181" s="209"/>
      <c r="CI181" s="209"/>
      <c r="CJ181" s="209"/>
      <c r="CK181" s="209"/>
      <c r="CL181" s="209"/>
      <c r="CM181" s="209"/>
      <c r="CN181" s="209"/>
      <c r="CO181" s="209"/>
      <c r="CP181" s="209"/>
      <c r="CQ181" s="209"/>
      <c r="CR181" s="209"/>
      <c r="CS181" s="209"/>
      <c r="CT181" s="209"/>
      <c r="CU181" s="209"/>
      <c r="CV181" s="209"/>
      <c r="CW181" s="209"/>
      <c r="CX181" s="209"/>
      <c r="CY181" s="209"/>
      <c r="CZ181" s="209"/>
      <c r="DA181" s="209"/>
      <c r="DB181" s="209"/>
      <c r="DC181" s="209"/>
      <c r="DD181" s="209"/>
      <c r="DE181" s="209"/>
      <c r="DF181" s="209"/>
      <c r="DG181" s="209"/>
      <c r="DH181" s="209"/>
      <c r="DI181" s="209"/>
      <c r="DJ181" s="209"/>
      <c r="DK181" s="209"/>
      <c r="DL181" s="209"/>
      <c r="DM181" s="209"/>
      <c r="DN181" s="209"/>
      <c r="DO181" s="209"/>
      <c r="DP181" s="209"/>
      <c r="DQ181" s="209"/>
      <c r="DR181" s="209"/>
      <c r="DS181" s="209"/>
      <c r="DT181" s="209"/>
      <c r="DU181" s="209"/>
      <c r="DV181" s="209"/>
      <c r="DW181" s="209"/>
      <c r="DX181" s="209"/>
      <c r="DY181" s="209"/>
      <c r="DZ181" s="209"/>
      <c r="EA181" s="209"/>
      <c r="EB181" s="209"/>
      <c r="EC181" s="209"/>
      <c r="ED181" s="209"/>
      <c r="EE181" s="209"/>
      <c r="EF181" s="209"/>
      <c r="EG181" s="209"/>
      <c r="EH181" s="209"/>
      <c r="EI181" s="209"/>
      <c r="EJ181" s="209"/>
      <c r="EK181" s="209"/>
      <c r="EL181" s="209"/>
      <c r="EM181" s="209"/>
      <c r="EN181" s="209"/>
      <c r="EO181" s="209"/>
      <c r="EP181" s="209"/>
      <c r="EQ181" s="209"/>
      <c r="ER181" s="209"/>
      <c r="ES181" s="209"/>
      <c r="ET181" s="209"/>
      <c r="EU181" s="209"/>
      <c r="EV181" s="209"/>
      <c r="EW181" s="209"/>
      <c r="EX181" s="209"/>
      <c r="EY181" s="209"/>
      <c r="EZ181" s="209"/>
      <c r="FA181" s="209"/>
      <c r="FB181" s="209"/>
      <c r="FC181" s="209"/>
      <c r="FD181" s="209"/>
      <c r="FE181" s="209"/>
      <c r="FF181" s="209"/>
      <c r="FG181" s="209"/>
      <c r="FH181" s="209"/>
      <c r="FI181" s="209"/>
      <c r="FJ181" s="209"/>
      <c r="FK181" s="209"/>
      <c r="FL181" s="209"/>
      <c r="FM181" s="209"/>
      <c r="FN181" s="209"/>
      <c r="FO181" s="209"/>
      <c r="FP181" s="209"/>
      <c r="FQ181" s="209"/>
      <c r="FR181" s="209"/>
      <c r="FS181" s="209"/>
      <c r="FT181" s="209"/>
      <c r="FU181" s="209"/>
      <c r="FV181" s="209"/>
      <c r="FW181" s="209"/>
      <c r="FX181" s="209"/>
      <c r="FY181" s="209"/>
      <c r="FZ181" s="209"/>
      <c r="GA181" s="209"/>
      <c r="GB181" s="209"/>
      <c r="GC181" s="209"/>
      <c r="GD181" s="209"/>
      <c r="GE181" s="209"/>
      <c r="GF181" s="209"/>
      <c r="GG181" s="209"/>
      <c r="GH181" s="209"/>
      <c r="GI181" s="209"/>
      <c r="GJ181" s="209"/>
      <c r="GK181" s="209"/>
      <c r="GL181" s="209"/>
      <c r="GM181" s="209"/>
      <c r="GN181" s="209"/>
      <c r="GO181" s="209"/>
      <c r="GP181" s="209"/>
      <c r="GQ181" s="209"/>
      <c r="GR181" s="209"/>
      <c r="GS181" s="209"/>
      <c r="GT181" s="209"/>
      <c r="GU181" s="209"/>
      <c r="GV181" s="209"/>
      <c r="GW181" s="209"/>
      <c r="GX181" s="209"/>
      <c r="GY181" s="209"/>
      <c r="GZ181" s="209"/>
      <c r="HA181" s="209"/>
      <c r="HB181" s="209"/>
      <c r="HC181" s="209"/>
      <c r="HD181" s="209"/>
      <c r="HE181" s="209"/>
      <c r="HF181" s="209"/>
      <c r="HG181" s="209"/>
      <c r="HH181" s="209"/>
      <c r="HI181" s="209"/>
      <c r="HJ181" s="209"/>
      <c r="HK181" s="209"/>
      <c r="HL181" s="209"/>
      <c r="HM181" s="209"/>
      <c r="HN181" s="209"/>
      <c r="HO181" s="209"/>
    </row>
    <row r="182" spans="1:223" s="211" customFormat="1" x14ac:dyDescent="0.25">
      <c r="A182" s="209"/>
      <c r="B182" s="202"/>
      <c r="C182" s="210"/>
      <c r="D182" s="202"/>
      <c r="E182" s="202"/>
      <c r="F182" s="202"/>
      <c r="G182" s="202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  <c r="BJ182" s="209"/>
      <c r="BK182" s="209"/>
      <c r="BL182" s="209"/>
      <c r="BM182" s="209"/>
      <c r="BN182" s="209"/>
      <c r="BO182" s="209"/>
      <c r="BP182" s="209"/>
      <c r="BQ182" s="209"/>
      <c r="BR182" s="209"/>
      <c r="BS182" s="209"/>
      <c r="BT182" s="209"/>
      <c r="BU182" s="209"/>
      <c r="BV182" s="209"/>
      <c r="BW182" s="209"/>
      <c r="BX182" s="209"/>
      <c r="BY182" s="209"/>
      <c r="BZ182" s="209"/>
      <c r="CA182" s="209"/>
      <c r="CB182" s="209"/>
      <c r="CC182" s="209"/>
      <c r="CD182" s="209"/>
      <c r="CE182" s="209"/>
      <c r="CF182" s="209"/>
      <c r="CG182" s="209"/>
      <c r="CH182" s="209"/>
      <c r="CI182" s="209"/>
      <c r="CJ182" s="209"/>
      <c r="CK182" s="209"/>
      <c r="CL182" s="209"/>
      <c r="CM182" s="209"/>
      <c r="CN182" s="209"/>
      <c r="CO182" s="209"/>
      <c r="CP182" s="209"/>
      <c r="CQ182" s="209"/>
      <c r="CR182" s="209"/>
      <c r="CS182" s="209"/>
      <c r="CT182" s="209"/>
      <c r="CU182" s="209"/>
      <c r="CV182" s="209"/>
      <c r="CW182" s="209"/>
      <c r="CX182" s="209"/>
      <c r="CY182" s="209"/>
      <c r="CZ182" s="209"/>
      <c r="DA182" s="209"/>
      <c r="DB182" s="209"/>
      <c r="DC182" s="209"/>
      <c r="DD182" s="209"/>
      <c r="DE182" s="209"/>
      <c r="DF182" s="209"/>
      <c r="DG182" s="209"/>
      <c r="DH182" s="209"/>
      <c r="DI182" s="209"/>
      <c r="DJ182" s="209"/>
      <c r="DK182" s="209"/>
      <c r="DL182" s="209"/>
      <c r="DM182" s="209"/>
      <c r="DN182" s="209"/>
      <c r="DO182" s="209"/>
      <c r="DP182" s="209"/>
      <c r="DQ182" s="209"/>
      <c r="DR182" s="209"/>
      <c r="DS182" s="209"/>
      <c r="DT182" s="209"/>
      <c r="DU182" s="209"/>
      <c r="DV182" s="209"/>
      <c r="DW182" s="209"/>
      <c r="DX182" s="209"/>
      <c r="DY182" s="209"/>
      <c r="DZ182" s="209"/>
      <c r="EA182" s="209"/>
      <c r="EB182" s="209"/>
      <c r="EC182" s="209"/>
      <c r="ED182" s="209"/>
      <c r="EE182" s="209"/>
      <c r="EF182" s="209"/>
      <c r="EG182" s="209"/>
      <c r="EH182" s="209"/>
      <c r="EI182" s="209"/>
      <c r="EJ182" s="209"/>
      <c r="EK182" s="209"/>
      <c r="EL182" s="209"/>
      <c r="EM182" s="209"/>
      <c r="EN182" s="209"/>
      <c r="EO182" s="209"/>
      <c r="EP182" s="209"/>
      <c r="EQ182" s="209"/>
      <c r="ER182" s="209"/>
      <c r="ES182" s="209"/>
      <c r="ET182" s="209"/>
      <c r="EU182" s="209"/>
      <c r="EV182" s="209"/>
      <c r="EW182" s="209"/>
      <c r="EX182" s="209"/>
      <c r="EY182" s="209"/>
      <c r="EZ182" s="209"/>
      <c r="FA182" s="209"/>
      <c r="FB182" s="209"/>
      <c r="FC182" s="209"/>
      <c r="FD182" s="209"/>
      <c r="FE182" s="209"/>
      <c r="FF182" s="209"/>
      <c r="FG182" s="209"/>
      <c r="FH182" s="209"/>
      <c r="FI182" s="209"/>
      <c r="FJ182" s="209"/>
      <c r="FK182" s="209"/>
      <c r="FL182" s="209"/>
      <c r="FM182" s="209"/>
      <c r="FN182" s="209"/>
      <c r="FO182" s="209"/>
      <c r="FP182" s="209"/>
      <c r="FQ182" s="209"/>
      <c r="FR182" s="209"/>
      <c r="FS182" s="209"/>
      <c r="FT182" s="209"/>
      <c r="FU182" s="209"/>
      <c r="FV182" s="209"/>
      <c r="FW182" s="209"/>
      <c r="FX182" s="209"/>
      <c r="FY182" s="209"/>
      <c r="FZ182" s="209"/>
      <c r="GA182" s="209"/>
      <c r="GB182" s="209"/>
      <c r="GC182" s="209"/>
      <c r="GD182" s="209"/>
      <c r="GE182" s="209"/>
      <c r="GF182" s="209"/>
      <c r="GG182" s="209"/>
      <c r="GH182" s="209"/>
      <c r="GI182" s="209"/>
      <c r="GJ182" s="209"/>
      <c r="GK182" s="209"/>
      <c r="GL182" s="209"/>
      <c r="GM182" s="209"/>
      <c r="GN182" s="209"/>
      <c r="GO182" s="209"/>
      <c r="GP182" s="209"/>
      <c r="GQ182" s="209"/>
      <c r="GR182" s="209"/>
      <c r="GS182" s="209"/>
      <c r="GT182" s="209"/>
      <c r="GU182" s="209"/>
      <c r="GV182" s="209"/>
      <c r="GW182" s="209"/>
      <c r="GX182" s="209"/>
      <c r="GY182" s="209"/>
      <c r="GZ182" s="209"/>
      <c r="HA182" s="209"/>
      <c r="HB182" s="209"/>
      <c r="HC182" s="209"/>
      <c r="HD182" s="209"/>
      <c r="HE182" s="209"/>
      <c r="HF182" s="209"/>
      <c r="HG182" s="209"/>
      <c r="HH182" s="209"/>
      <c r="HI182" s="209"/>
      <c r="HJ182" s="209"/>
      <c r="HK182" s="209"/>
      <c r="HL182" s="209"/>
      <c r="HM182" s="209"/>
      <c r="HN182" s="209"/>
      <c r="HO182" s="209"/>
    </row>
    <row r="183" spans="1:223" s="211" customFormat="1" x14ac:dyDescent="0.25">
      <c r="A183" s="209"/>
      <c r="B183" s="202"/>
      <c r="C183" s="210"/>
      <c r="D183" s="202"/>
      <c r="E183" s="202"/>
      <c r="F183" s="202"/>
      <c r="G183" s="202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  <c r="BJ183" s="209"/>
      <c r="BK183" s="209"/>
      <c r="BL183" s="209"/>
      <c r="BM183" s="209"/>
      <c r="BN183" s="209"/>
      <c r="BO183" s="209"/>
      <c r="BP183" s="209"/>
      <c r="BQ183" s="209"/>
      <c r="BR183" s="209"/>
      <c r="BS183" s="209"/>
      <c r="BT183" s="209"/>
      <c r="BU183" s="209"/>
      <c r="BV183" s="209"/>
      <c r="BW183" s="209"/>
      <c r="BX183" s="209"/>
      <c r="BY183" s="209"/>
      <c r="BZ183" s="209"/>
      <c r="CA183" s="209"/>
      <c r="CB183" s="209"/>
      <c r="CC183" s="209"/>
      <c r="CD183" s="209"/>
      <c r="CE183" s="209"/>
      <c r="CF183" s="209"/>
      <c r="CG183" s="209"/>
      <c r="CH183" s="209"/>
      <c r="CI183" s="209"/>
      <c r="CJ183" s="209"/>
      <c r="CK183" s="209"/>
      <c r="CL183" s="209"/>
      <c r="CM183" s="209"/>
      <c r="CN183" s="209"/>
      <c r="CO183" s="209"/>
      <c r="CP183" s="209"/>
      <c r="CQ183" s="209"/>
      <c r="CR183" s="209"/>
      <c r="CS183" s="209"/>
      <c r="CT183" s="209"/>
      <c r="CU183" s="209"/>
      <c r="CV183" s="209"/>
      <c r="CW183" s="209"/>
      <c r="CX183" s="209"/>
      <c r="CY183" s="209"/>
      <c r="CZ183" s="209"/>
      <c r="DA183" s="209"/>
      <c r="DB183" s="209"/>
      <c r="DC183" s="209"/>
      <c r="DD183" s="209"/>
      <c r="DE183" s="209"/>
      <c r="DF183" s="209"/>
      <c r="DG183" s="209"/>
      <c r="DH183" s="209"/>
      <c r="DI183" s="209"/>
      <c r="DJ183" s="209"/>
      <c r="DK183" s="209"/>
      <c r="DL183" s="209"/>
      <c r="DM183" s="209"/>
      <c r="DN183" s="209"/>
      <c r="DO183" s="209"/>
      <c r="DP183" s="209"/>
      <c r="DQ183" s="209"/>
      <c r="DR183" s="209"/>
      <c r="DS183" s="209"/>
      <c r="DT183" s="209"/>
      <c r="DU183" s="209"/>
      <c r="DV183" s="209"/>
      <c r="DW183" s="209"/>
      <c r="DX183" s="209"/>
      <c r="DY183" s="209"/>
      <c r="DZ183" s="209"/>
      <c r="EA183" s="209"/>
      <c r="EB183" s="209"/>
      <c r="EC183" s="209"/>
      <c r="ED183" s="209"/>
      <c r="EE183" s="209"/>
      <c r="EF183" s="209"/>
      <c r="EG183" s="209"/>
      <c r="EH183" s="209"/>
      <c r="EI183" s="209"/>
      <c r="EJ183" s="209"/>
      <c r="EK183" s="209"/>
      <c r="EL183" s="209"/>
      <c r="EM183" s="209"/>
      <c r="EN183" s="209"/>
      <c r="EO183" s="209"/>
      <c r="EP183" s="209"/>
      <c r="EQ183" s="209"/>
      <c r="ER183" s="209"/>
      <c r="ES183" s="209"/>
      <c r="ET183" s="209"/>
      <c r="EU183" s="209"/>
      <c r="EV183" s="209"/>
      <c r="EW183" s="209"/>
      <c r="EX183" s="209"/>
      <c r="EY183" s="209"/>
      <c r="EZ183" s="209"/>
      <c r="FA183" s="209"/>
      <c r="FB183" s="209"/>
      <c r="FC183" s="209"/>
      <c r="FD183" s="209"/>
      <c r="FE183" s="209"/>
      <c r="FF183" s="209"/>
      <c r="FG183" s="209"/>
      <c r="FH183" s="209"/>
      <c r="FI183" s="209"/>
      <c r="FJ183" s="209"/>
      <c r="FK183" s="209"/>
      <c r="FL183" s="209"/>
      <c r="FM183" s="209"/>
      <c r="FN183" s="209"/>
      <c r="FO183" s="209"/>
      <c r="FP183" s="209"/>
      <c r="FQ183" s="209"/>
      <c r="FR183" s="209"/>
      <c r="FS183" s="209"/>
      <c r="FT183" s="209"/>
      <c r="FU183" s="209"/>
      <c r="FV183" s="209"/>
      <c r="FW183" s="209"/>
      <c r="FX183" s="209"/>
      <c r="FY183" s="209"/>
      <c r="FZ183" s="209"/>
      <c r="GA183" s="209"/>
      <c r="GB183" s="209"/>
      <c r="GC183" s="209"/>
      <c r="GD183" s="209"/>
      <c r="GE183" s="209"/>
      <c r="GF183" s="209"/>
      <c r="GG183" s="209"/>
      <c r="GH183" s="209"/>
      <c r="GI183" s="209"/>
      <c r="GJ183" s="209"/>
      <c r="GK183" s="209"/>
      <c r="GL183" s="209"/>
      <c r="GM183" s="209"/>
      <c r="GN183" s="209"/>
      <c r="GO183" s="209"/>
      <c r="GP183" s="209"/>
      <c r="GQ183" s="209"/>
      <c r="GR183" s="209"/>
      <c r="GS183" s="209"/>
      <c r="GT183" s="209"/>
      <c r="GU183" s="209"/>
      <c r="GV183" s="209"/>
      <c r="GW183" s="209"/>
      <c r="GX183" s="209"/>
      <c r="GY183" s="209"/>
      <c r="GZ183" s="209"/>
      <c r="HA183" s="209"/>
      <c r="HB183" s="209"/>
      <c r="HC183" s="209"/>
      <c r="HD183" s="209"/>
      <c r="HE183" s="209"/>
      <c r="HF183" s="209"/>
      <c r="HG183" s="209"/>
      <c r="HH183" s="209"/>
      <c r="HI183" s="209"/>
      <c r="HJ183" s="209"/>
      <c r="HK183" s="209"/>
      <c r="HL183" s="209"/>
      <c r="HM183" s="209"/>
      <c r="HN183" s="209"/>
      <c r="HO183" s="209"/>
    </row>
    <row r="184" spans="1:223" s="211" customFormat="1" x14ac:dyDescent="0.25">
      <c r="A184" s="209"/>
      <c r="B184" s="202"/>
      <c r="C184" s="210"/>
      <c r="D184" s="202"/>
      <c r="E184" s="202"/>
      <c r="F184" s="202"/>
      <c r="G184" s="202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  <c r="BJ184" s="209"/>
      <c r="BK184" s="209"/>
      <c r="BL184" s="209"/>
      <c r="BM184" s="209"/>
      <c r="BN184" s="209"/>
      <c r="BO184" s="209"/>
      <c r="BP184" s="209"/>
      <c r="BQ184" s="209"/>
      <c r="BR184" s="209"/>
      <c r="BS184" s="209"/>
      <c r="BT184" s="209"/>
      <c r="BU184" s="209"/>
      <c r="BV184" s="209"/>
      <c r="BW184" s="209"/>
      <c r="BX184" s="209"/>
      <c r="BY184" s="209"/>
      <c r="BZ184" s="209"/>
      <c r="CA184" s="209"/>
      <c r="CB184" s="209"/>
      <c r="CC184" s="209"/>
      <c r="CD184" s="209"/>
      <c r="CE184" s="209"/>
      <c r="CF184" s="209"/>
      <c r="CG184" s="209"/>
      <c r="CH184" s="209"/>
      <c r="CI184" s="209"/>
      <c r="CJ184" s="209"/>
      <c r="CK184" s="209"/>
      <c r="CL184" s="209"/>
      <c r="CM184" s="209"/>
      <c r="CN184" s="209"/>
      <c r="CO184" s="209"/>
      <c r="CP184" s="209"/>
      <c r="CQ184" s="209"/>
      <c r="CR184" s="209"/>
      <c r="CS184" s="209"/>
      <c r="CT184" s="209"/>
      <c r="CU184" s="209"/>
      <c r="CV184" s="209"/>
      <c r="CW184" s="209"/>
      <c r="CX184" s="209"/>
      <c r="CY184" s="209"/>
      <c r="CZ184" s="209"/>
      <c r="DA184" s="209"/>
      <c r="DB184" s="209"/>
      <c r="DC184" s="209"/>
      <c r="DD184" s="209"/>
      <c r="DE184" s="209"/>
      <c r="DF184" s="209"/>
      <c r="DG184" s="209"/>
      <c r="DH184" s="209"/>
      <c r="DI184" s="209"/>
      <c r="DJ184" s="209"/>
      <c r="DK184" s="209"/>
      <c r="DL184" s="209"/>
      <c r="DM184" s="209"/>
      <c r="DN184" s="209"/>
      <c r="DO184" s="209"/>
      <c r="DP184" s="209"/>
      <c r="DQ184" s="209"/>
      <c r="DR184" s="209"/>
      <c r="DS184" s="209"/>
      <c r="DT184" s="209"/>
      <c r="DU184" s="209"/>
      <c r="DV184" s="209"/>
      <c r="DW184" s="209"/>
      <c r="DX184" s="209"/>
      <c r="DY184" s="209"/>
      <c r="DZ184" s="209"/>
      <c r="EA184" s="209"/>
      <c r="EB184" s="209"/>
      <c r="EC184" s="209"/>
      <c r="ED184" s="209"/>
      <c r="EE184" s="209"/>
      <c r="EF184" s="209"/>
      <c r="EG184" s="209"/>
      <c r="EH184" s="209"/>
      <c r="EI184" s="209"/>
      <c r="EJ184" s="209"/>
      <c r="EK184" s="209"/>
      <c r="EL184" s="209"/>
      <c r="EM184" s="209"/>
      <c r="EN184" s="209"/>
      <c r="EO184" s="209"/>
      <c r="EP184" s="209"/>
      <c r="EQ184" s="209"/>
      <c r="ER184" s="209"/>
      <c r="ES184" s="209"/>
      <c r="ET184" s="209"/>
      <c r="EU184" s="209"/>
      <c r="EV184" s="209"/>
      <c r="EW184" s="209"/>
      <c r="EX184" s="209"/>
      <c r="EY184" s="209"/>
      <c r="EZ184" s="209"/>
      <c r="FA184" s="209"/>
      <c r="FB184" s="209"/>
      <c r="FC184" s="209"/>
      <c r="FD184" s="209"/>
      <c r="FE184" s="209"/>
      <c r="FF184" s="209"/>
      <c r="FG184" s="209"/>
      <c r="FH184" s="209"/>
      <c r="FI184" s="209"/>
      <c r="FJ184" s="209"/>
      <c r="FK184" s="209"/>
      <c r="FL184" s="209"/>
      <c r="FM184" s="209"/>
      <c r="FN184" s="209"/>
      <c r="FO184" s="209"/>
      <c r="FP184" s="209"/>
      <c r="FQ184" s="209"/>
      <c r="FR184" s="209"/>
      <c r="FS184" s="209"/>
      <c r="FT184" s="209"/>
      <c r="FU184" s="209"/>
      <c r="FV184" s="209"/>
      <c r="FW184" s="209"/>
      <c r="FX184" s="209"/>
      <c r="FY184" s="209"/>
      <c r="FZ184" s="209"/>
      <c r="GA184" s="209"/>
      <c r="GB184" s="209"/>
      <c r="GC184" s="209"/>
      <c r="GD184" s="209"/>
      <c r="GE184" s="209"/>
      <c r="GF184" s="209"/>
      <c r="GG184" s="209"/>
      <c r="GH184" s="209"/>
      <c r="GI184" s="209"/>
      <c r="GJ184" s="209"/>
      <c r="GK184" s="209"/>
      <c r="GL184" s="209"/>
      <c r="GM184" s="209"/>
      <c r="GN184" s="209"/>
      <c r="GO184" s="209"/>
      <c r="GP184" s="209"/>
      <c r="GQ184" s="209"/>
      <c r="GR184" s="209"/>
      <c r="GS184" s="209"/>
      <c r="GT184" s="209"/>
      <c r="GU184" s="209"/>
      <c r="GV184" s="209"/>
      <c r="GW184" s="209"/>
      <c r="GX184" s="209"/>
      <c r="GY184" s="209"/>
      <c r="GZ184" s="209"/>
      <c r="HA184" s="209"/>
      <c r="HB184" s="209"/>
      <c r="HC184" s="209"/>
      <c r="HD184" s="209"/>
      <c r="HE184" s="209"/>
      <c r="HF184" s="209"/>
      <c r="HG184" s="209"/>
      <c r="HH184" s="209"/>
      <c r="HI184" s="209"/>
      <c r="HJ184" s="209"/>
      <c r="HK184" s="209"/>
      <c r="HL184" s="209"/>
      <c r="HM184" s="209"/>
      <c r="HN184" s="209"/>
      <c r="HO184" s="209"/>
    </row>
    <row r="185" spans="1:223" s="211" customFormat="1" x14ac:dyDescent="0.25">
      <c r="A185" s="209"/>
      <c r="B185" s="202"/>
      <c r="C185" s="210"/>
      <c r="D185" s="202"/>
      <c r="E185" s="202"/>
      <c r="F185" s="202"/>
      <c r="G185" s="202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  <c r="BJ185" s="209"/>
      <c r="BK185" s="209"/>
      <c r="BL185" s="209"/>
      <c r="BM185" s="209"/>
      <c r="BN185" s="209"/>
      <c r="BO185" s="209"/>
      <c r="BP185" s="209"/>
      <c r="BQ185" s="209"/>
      <c r="BR185" s="209"/>
      <c r="BS185" s="209"/>
      <c r="BT185" s="209"/>
      <c r="BU185" s="209"/>
      <c r="BV185" s="209"/>
      <c r="BW185" s="209"/>
      <c r="BX185" s="209"/>
      <c r="BY185" s="209"/>
      <c r="BZ185" s="209"/>
      <c r="CA185" s="209"/>
      <c r="CB185" s="209"/>
      <c r="CC185" s="209"/>
      <c r="CD185" s="209"/>
      <c r="CE185" s="209"/>
      <c r="CF185" s="209"/>
      <c r="CG185" s="209"/>
      <c r="CH185" s="209"/>
      <c r="CI185" s="209"/>
      <c r="CJ185" s="209"/>
      <c r="CK185" s="209"/>
      <c r="CL185" s="209"/>
      <c r="CM185" s="209"/>
      <c r="CN185" s="209"/>
      <c r="CO185" s="209"/>
      <c r="CP185" s="209"/>
      <c r="CQ185" s="209"/>
      <c r="CR185" s="209"/>
      <c r="CS185" s="209"/>
      <c r="CT185" s="209"/>
      <c r="CU185" s="209"/>
      <c r="CV185" s="209"/>
      <c r="CW185" s="209"/>
      <c r="CX185" s="209"/>
      <c r="CY185" s="209"/>
      <c r="CZ185" s="209"/>
      <c r="DA185" s="209"/>
      <c r="DB185" s="209"/>
      <c r="DC185" s="209"/>
      <c r="DD185" s="209"/>
      <c r="DE185" s="209"/>
      <c r="DF185" s="209"/>
      <c r="DG185" s="209"/>
      <c r="DH185" s="209"/>
      <c r="DI185" s="209"/>
      <c r="DJ185" s="209"/>
      <c r="DK185" s="209"/>
      <c r="DL185" s="209"/>
      <c r="DM185" s="209"/>
      <c r="DN185" s="209"/>
      <c r="DO185" s="209"/>
      <c r="DP185" s="209"/>
      <c r="DQ185" s="209"/>
      <c r="DR185" s="209"/>
      <c r="DS185" s="209"/>
      <c r="DT185" s="209"/>
      <c r="DU185" s="209"/>
      <c r="DV185" s="209"/>
      <c r="DW185" s="209"/>
      <c r="DX185" s="209"/>
      <c r="DY185" s="209"/>
      <c r="DZ185" s="209"/>
      <c r="EA185" s="209"/>
      <c r="EB185" s="209"/>
      <c r="EC185" s="209"/>
      <c r="ED185" s="209"/>
      <c r="EE185" s="209"/>
      <c r="EF185" s="209"/>
      <c r="EG185" s="209"/>
      <c r="EH185" s="209"/>
      <c r="EI185" s="209"/>
      <c r="EJ185" s="209"/>
      <c r="EK185" s="209"/>
      <c r="EL185" s="209"/>
      <c r="EM185" s="209"/>
      <c r="EN185" s="209"/>
      <c r="EO185" s="209"/>
      <c r="EP185" s="209"/>
      <c r="EQ185" s="209"/>
      <c r="ER185" s="209"/>
      <c r="ES185" s="209"/>
      <c r="ET185" s="209"/>
      <c r="EU185" s="209"/>
      <c r="EV185" s="209"/>
      <c r="EW185" s="209"/>
      <c r="EX185" s="209"/>
      <c r="EY185" s="209"/>
      <c r="EZ185" s="209"/>
      <c r="FA185" s="209"/>
      <c r="FB185" s="209"/>
      <c r="FC185" s="209"/>
      <c r="FD185" s="209"/>
      <c r="FE185" s="209"/>
      <c r="FF185" s="209"/>
      <c r="FG185" s="209"/>
      <c r="FH185" s="209"/>
      <c r="FI185" s="209"/>
      <c r="FJ185" s="209"/>
      <c r="FK185" s="209"/>
      <c r="FL185" s="209"/>
      <c r="FM185" s="209"/>
      <c r="FN185" s="209"/>
      <c r="FO185" s="209"/>
      <c r="FP185" s="209"/>
      <c r="FQ185" s="209"/>
      <c r="FR185" s="209"/>
      <c r="FS185" s="209"/>
      <c r="FT185" s="209"/>
      <c r="FU185" s="209"/>
      <c r="FV185" s="209"/>
      <c r="FW185" s="209"/>
      <c r="FX185" s="209"/>
      <c r="FY185" s="209"/>
      <c r="FZ185" s="209"/>
      <c r="GA185" s="209"/>
      <c r="GB185" s="209"/>
      <c r="GC185" s="209"/>
      <c r="GD185" s="209"/>
      <c r="GE185" s="209"/>
      <c r="GF185" s="209"/>
      <c r="GG185" s="209"/>
      <c r="GH185" s="209"/>
      <c r="GI185" s="209"/>
      <c r="GJ185" s="209"/>
      <c r="GK185" s="209"/>
      <c r="GL185" s="209"/>
      <c r="GM185" s="209"/>
      <c r="GN185" s="209"/>
      <c r="GO185" s="209"/>
      <c r="GP185" s="209"/>
      <c r="GQ185" s="209"/>
      <c r="GR185" s="209"/>
      <c r="GS185" s="209"/>
      <c r="GT185" s="209"/>
      <c r="GU185" s="209"/>
      <c r="GV185" s="209"/>
      <c r="GW185" s="209"/>
      <c r="GX185" s="209"/>
      <c r="GY185" s="209"/>
      <c r="GZ185" s="209"/>
      <c r="HA185" s="209"/>
      <c r="HB185" s="209"/>
      <c r="HC185" s="209"/>
      <c r="HD185" s="209"/>
      <c r="HE185" s="209"/>
      <c r="HF185" s="209"/>
      <c r="HG185" s="209"/>
      <c r="HH185" s="209"/>
      <c r="HI185" s="209"/>
      <c r="HJ185" s="209"/>
      <c r="HK185" s="209"/>
      <c r="HL185" s="209"/>
      <c r="HM185" s="209"/>
      <c r="HN185" s="209"/>
      <c r="HO185" s="209"/>
    </row>
    <row r="186" spans="1:223" s="211" customFormat="1" x14ac:dyDescent="0.25">
      <c r="A186" s="209"/>
      <c r="B186" s="202"/>
      <c r="C186" s="210"/>
      <c r="D186" s="202"/>
      <c r="E186" s="202"/>
      <c r="F186" s="202"/>
      <c r="G186" s="202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  <c r="BJ186" s="209"/>
      <c r="BK186" s="209"/>
      <c r="BL186" s="209"/>
      <c r="BM186" s="209"/>
      <c r="BN186" s="209"/>
      <c r="BO186" s="209"/>
      <c r="BP186" s="209"/>
      <c r="BQ186" s="209"/>
      <c r="BR186" s="209"/>
      <c r="BS186" s="209"/>
      <c r="BT186" s="209"/>
      <c r="BU186" s="209"/>
      <c r="BV186" s="209"/>
      <c r="BW186" s="209"/>
      <c r="BX186" s="209"/>
      <c r="BY186" s="209"/>
      <c r="BZ186" s="209"/>
      <c r="CA186" s="209"/>
      <c r="CB186" s="209"/>
      <c r="CC186" s="209"/>
      <c r="CD186" s="209"/>
      <c r="CE186" s="209"/>
      <c r="CF186" s="209"/>
      <c r="CG186" s="209"/>
      <c r="CH186" s="209"/>
      <c r="CI186" s="209"/>
      <c r="CJ186" s="209"/>
      <c r="CK186" s="209"/>
      <c r="CL186" s="209"/>
      <c r="CM186" s="209"/>
      <c r="CN186" s="209"/>
      <c r="CO186" s="209"/>
      <c r="CP186" s="209"/>
      <c r="CQ186" s="209"/>
      <c r="CR186" s="209"/>
      <c r="CS186" s="209"/>
      <c r="CT186" s="209"/>
      <c r="CU186" s="209"/>
      <c r="CV186" s="209"/>
      <c r="CW186" s="209"/>
      <c r="CX186" s="209"/>
      <c r="CY186" s="209"/>
      <c r="CZ186" s="209"/>
      <c r="DA186" s="209"/>
      <c r="DB186" s="209"/>
      <c r="DC186" s="209"/>
      <c r="DD186" s="209"/>
      <c r="DE186" s="209"/>
      <c r="DF186" s="209"/>
      <c r="DG186" s="209"/>
      <c r="DH186" s="209"/>
      <c r="DI186" s="209"/>
      <c r="DJ186" s="209"/>
      <c r="DK186" s="209"/>
      <c r="DL186" s="209"/>
      <c r="DM186" s="209"/>
      <c r="DN186" s="209"/>
      <c r="DO186" s="209"/>
      <c r="DP186" s="209"/>
      <c r="DQ186" s="209"/>
      <c r="DR186" s="209"/>
      <c r="DS186" s="209"/>
      <c r="DT186" s="209"/>
      <c r="DU186" s="209"/>
      <c r="DV186" s="209"/>
      <c r="DW186" s="209"/>
      <c r="DX186" s="209"/>
      <c r="DY186" s="209"/>
      <c r="DZ186" s="209"/>
      <c r="EA186" s="209"/>
      <c r="EB186" s="209"/>
      <c r="EC186" s="209"/>
      <c r="ED186" s="209"/>
      <c r="EE186" s="209"/>
      <c r="EF186" s="209"/>
      <c r="EG186" s="209"/>
      <c r="EH186" s="209"/>
      <c r="EI186" s="209"/>
      <c r="EJ186" s="209"/>
      <c r="EK186" s="209"/>
      <c r="EL186" s="209"/>
      <c r="EM186" s="209"/>
      <c r="EN186" s="209"/>
      <c r="EO186" s="209"/>
      <c r="EP186" s="209"/>
      <c r="EQ186" s="209"/>
      <c r="ER186" s="209"/>
      <c r="ES186" s="209"/>
      <c r="ET186" s="209"/>
      <c r="EU186" s="209"/>
      <c r="EV186" s="209"/>
      <c r="EW186" s="209"/>
      <c r="EX186" s="209"/>
      <c r="EY186" s="209"/>
      <c r="EZ186" s="209"/>
      <c r="FA186" s="209"/>
      <c r="FB186" s="209"/>
      <c r="FC186" s="209"/>
      <c r="FD186" s="209"/>
      <c r="FE186" s="209"/>
      <c r="FF186" s="209"/>
      <c r="FG186" s="209"/>
      <c r="FH186" s="209"/>
      <c r="FI186" s="209"/>
      <c r="FJ186" s="209"/>
      <c r="FK186" s="209"/>
      <c r="FL186" s="209"/>
      <c r="FM186" s="209"/>
      <c r="FN186" s="209"/>
      <c r="FO186" s="209"/>
      <c r="FP186" s="209"/>
      <c r="FQ186" s="209"/>
      <c r="FR186" s="209"/>
      <c r="FS186" s="209"/>
      <c r="FT186" s="209"/>
      <c r="FU186" s="209"/>
      <c r="FV186" s="209"/>
      <c r="FW186" s="209"/>
      <c r="FX186" s="209"/>
      <c r="FY186" s="209"/>
      <c r="FZ186" s="209"/>
      <c r="GA186" s="209"/>
      <c r="GB186" s="209"/>
      <c r="GC186" s="209"/>
      <c r="GD186" s="209"/>
      <c r="GE186" s="209"/>
      <c r="GF186" s="209"/>
      <c r="GG186" s="209"/>
      <c r="GH186" s="209"/>
      <c r="GI186" s="209"/>
      <c r="GJ186" s="209"/>
      <c r="GK186" s="209"/>
      <c r="GL186" s="209"/>
      <c r="GM186" s="209"/>
      <c r="GN186" s="209"/>
      <c r="GO186" s="209"/>
      <c r="GP186" s="209"/>
      <c r="GQ186" s="209"/>
      <c r="GR186" s="209"/>
      <c r="GS186" s="209"/>
      <c r="GT186" s="209"/>
      <c r="GU186" s="209"/>
      <c r="GV186" s="209"/>
      <c r="GW186" s="209"/>
      <c r="GX186" s="209"/>
      <c r="GY186" s="209"/>
      <c r="GZ186" s="209"/>
      <c r="HA186" s="209"/>
      <c r="HB186" s="209"/>
      <c r="HC186" s="209"/>
      <c r="HD186" s="209"/>
      <c r="HE186" s="209"/>
      <c r="HF186" s="209"/>
      <c r="HG186" s="209"/>
      <c r="HH186" s="209"/>
      <c r="HI186" s="209"/>
      <c r="HJ186" s="209"/>
      <c r="HK186" s="209"/>
      <c r="HL186" s="209"/>
      <c r="HM186" s="209"/>
      <c r="HN186" s="209"/>
      <c r="HO186" s="209"/>
    </row>
    <row r="187" spans="1:223" s="211" customFormat="1" x14ac:dyDescent="0.25">
      <c r="A187" s="209"/>
      <c r="B187" s="202"/>
      <c r="C187" s="210"/>
      <c r="D187" s="202"/>
      <c r="E187" s="202"/>
      <c r="F187" s="202"/>
      <c r="G187" s="202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  <c r="BJ187" s="209"/>
      <c r="BK187" s="209"/>
      <c r="BL187" s="209"/>
      <c r="BM187" s="209"/>
      <c r="BN187" s="209"/>
      <c r="BO187" s="209"/>
      <c r="BP187" s="209"/>
      <c r="BQ187" s="209"/>
      <c r="BR187" s="209"/>
      <c r="BS187" s="209"/>
      <c r="BT187" s="209"/>
      <c r="BU187" s="209"/>
      <c r="BV187" s="209"/>
      <c r="BW187" s="209"/>
      <c r="BX187" s="209"/>
      <c r="BY187" s="209"/>
      <c r="BZ187" s="209"/>
      <c r="CA187" s="209"/>
      <c r="CB187" s="209"/>
      <c r="CC187" s="209"/>
      <c r="CD187" s="209"/>
      <c r="CE187" s="209"/>
      <c r="CF187" s="209"/>
      <c r="CG187" s="209"/>
      <c r="CH187" s="209"/>
      <c r="CI187" s="209"/>
      <c r="CJ187" s="209"/>
      <c r="CK187" s="209"/>
      <c r="CL187" s="209"/>
      <c r="CM187" s="209"/>
      <c r="CN187" s="209"/>
      <c r="CO187" s="209"/>
      <c r="CP187" s="209"/>
      <c r="CQ187" s="209"/>
      <c r="CR187" s="209"/>
      <c r="CS187" s="209"/>
      <c r="CT187" s="209"/>
      <c r="CU187" s="209"/>
      <c r="CV187" s="209"/>
      <c r="CW187" s="209"/>
      <c r="CX187" s="209"/>
      <c r="CY187" s="209"/>
      <c r="CZ187" s="209"/>
      <c r="DA187" s="209"/>
      <c r="DB187" s="209"/>
      <c r="DC187" s="209"/>
      <c r="DD187" s="209"/>
      <c r="DE187" s="209"/>
      <c r="DF187" s="209"/>
      <c r="DG187" s="209"/>
      <c r="DH187" s="209"/>
      <c r="DI187" s="209"/>
      <c r="DJ187" s="209"/>
      <c r="DK187" s="209"/>
      <c r="DL187" s="209"/>
      <c r="DM187" s="209"/>
      <c r="DN187" s="209"/>
      <c r="DO187" s="209"/>
      <c r="DP187" s="209"/>
      <c r="DQ187" s="209"/>
      <c r="DR187" s="209"/>
      <c r="DS187" s="209"/>
      <c r="DT187" s="209"/>
      <c r="DU187" s="209"/>
      <c r="DV187" s="209"/>
      <c r="DW187" s="209"/>
      <c r="DX187" s="209"/>
      <c r="DY187" s="209"/>
      <c r="DZ187" s="209"/>
      <c r="EA187" s="209"/>
      <c r="EB187" s="209"/>
      <c r="EC187" s="209"/>
      <c r="ED187" s="209"/>
      <c r="EE187" s="209"/>
      <c r="EF187" s="209"/>
      <c r="EG187" s="209"/>
      <c r="EH187" s="209"/>
      <c r="EI187" s="209"/>
      <c r="EJ187" s="209"/>
      <c r="EK187" s="209"/>
      <c r="EL187" s="209"/>
      <c r="EM187" s="209"/>
      <c r="EN187" s="209"/>
      <c r="EO187" s="209"/>
      <c r="EP187" s="209"/>
      <c r="EQ187" s="209"/>
      <c r="ER187" s="209"/>
      <c r="ES187" s="209"/>
      <c r="ET187" s="209"/>
      <c r="EU187" s="209"/>
      <c r="EV187" s="209"/>
      <c r="EW187" s="209"/>
      <c r="EX187" s="209"/>
      <c r="EY187" s="209"/>
      <c r="EZ187" s="209"/>
      <c r="FA187" s="209"/>
      <c r="FB187" s="209"/>
      <c r="FC187" s="209"/>
      <c r="FD187" s="209"/>
      <c r="FE187" s="209"/>
      <c r="FF187" s="209"/>
      <c r="FG187" s="209"/>
      <c r="FH187" s="209"/>
      <c r="FI187" s="209"/>
      <c r="FJ187" s="209"/>
      <c r="FK187" s="209"/>
      <c r="FL187" s="209"/>
      <c r="FM187" s="209"/>
      <c r="FN187" s="209"/>
      <c r="FO187" s="209"/>
      <c r="FP187" s="209"/>
      <c r="FQ187" s="209"/>
      <c r="FR187" s="209"/>
      <c r="FS187" s="209"/>
      <c r="FT187" s="209"/>
      <c r="FU187" s="209"/>
      <c r="FV187" s="209"/>
      <c r="FW187" s="209"/>
      <c r="FX187" s="209"/>
      <c r="FY187" s="209"/>
      <c r="FZ187" s="209"/>
      <c r="GA187" s="209"/>
      <c r="GB187" s="209"/>
      <c r="GC187" s="209"/>
      <c r="GD187" s="209"/>
      <c r="GE187" s="209"/>
      <c r="GF187" s="209"/>
      <c r="GG187" s="209"/>
      <c r="GH187" s="209"/>
      <c r="GI187" s="209"/>
      <c r="GJ187" s="209"/>
      <c r="GK187" s="209"/>
      <c r="GL187" s="209"/>
      <c r="GM187" s="209"/>
      <c r="GN187" s="209"/>
      <c r="GO187" s="209"/>
      <c r="GP187" s="209"/>
      <c r="GQ187" s="209"/>
      <c r="GR187" s="209"/>
      <c r="GS187" s="209"/>
      <c r="GT187" s="209"/>
      <c r="GU187" s="209"/>
      <c r="GV187" s="209"/>
      <c r="GW187" s="209"/>
      <c r="GX187" s="209"/>
      <c r="GY187" s="209"/>
      <c r="GZ187" s="209"/>
      <c r="HA187" s="209"/>
      <c r="HB187" s="209"/>
      <c r="HC187" s="209"/>
      <c r="HD187" s="209"/>
      <c r="HE187" s="209"/>
      <c r="HF187" s="209"/>
      <c r="HG187" s="209"/>
      <c r="HH187" s="209"/>
      <c r="HI187" s="209"/>
      <c r="HJ187" s="209"/>
      <c r="HK187" s="209"/>
      <c r="HL187" s="209"/>
      <c r="HM187" s="209"/>
      <c r="HN187" s="209"/>
      <c r="HO187" s="209"/>
    </row>
    <row r="188" spans="1:223" s="211" customFormat="1" x14ac:dyDescent="0.25">
      <c r="A188" s="209"/>
      <c r="B188" s="202"/>
      <c r="C188" s="210"/>
      <c r="D188" s="202"/>
      <c r="E188" s="202"/>
      <c r="F188" s="202"/>
      <c r="G188" s="202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  <c r="BJ188" s="209"/>
      <c r="BK188" s="209"/>
      <c r="BL188" s="209"/>
      <c r="BM188" s="209"/>
      <c r="BN188" s="209"/>
      <c r="BO188" s="209"/>
      <c r="BP188" s="209"/>
      <c r="BQ188" s="209"/>
      <c r="BR188" s="209"/>
      <c r="BS188" s="209"/>
      <c r="BT188" s="209"/>
      <c r="BU188" s="209"/>
      <c r="BV188" s="209"/>
      <c r="BW188" s="209"/>
      <c r="BX188" s="209"/>
      <c r="BY188" s="209"/>
      <c r="BZ188" s="209"/>
      <c r="CA188" s="209"/>
      <c r="CB188" s="209"/>
      <c r="CC188" s="209"/>
      <c r="CD188" s="209"/>
      <c r="CE188" s="209"/>
      <c r="CF188" s="209"/>
      <c r="CG188" s="209"/>
      <c r="CH188" s="209"/>
      <c r="CI188" s="209"/>
      <c r="CJ188" s="209"/>
      <c r="CK188" s="209"/>
      <c r="CL188" s="209"/>
      <c r="CM188" s="209"/>
      <c r="CN188" s="209"/>
      <c r="CO188" s="209"/>
      <c r="CP188" s="209"/>
      <c r="CQ188" s="209"/>
      <c r="CR188" s="209"/>
      <c r="CS188" s="209"/>
      <c r="CT188" s="209"/>
      <c r="CU188" s="209"/>
      <c r="CV188" s="209"/>
      <c r="CW188" s="209"/>
      <c r="CX188" s="209"/>
      <c r="CY188" s="209"/>
      <c r="CZ188" s="209"/>
      <c r="DA188" s="209"/>
      <c r="DB188" s="209"/>
      <c r="DC188" s="209"/>
      <c r="DD188" s="209"/>
      <c r="DE188" s="209"/>
      <c r="DF188" s="209"/>
      <c r="DG188" s="209"/>
      <c r="DH188" s="209"/>
      <c r="DI188" s="209"/>
      <c r="DJ188" s="209"/>
      <c r="DK188" s="209"/>
      <c r="DL188" s="209"/>
      <c r="DM188" s="209"/>
      <c r="DN188" s="209"/>
      <c r="DO188" s="209"/>
      <c r="DP188" s="209"/>
      <c r="DQ188" s="209"/>
      <c r="DR188" s="209"/>
      <c r="DS188" s="209"/>
      <c r="DT188" s="209"/>
      <c r="DU188" s="209"/>
      <c r="DV188" s="209"/>
      <c r="DW188" s="209"/>
      <c r="DX188" s="209"/>
      <c r="DY188" s="209"/>
      <c r="DZ188" s="209"/>
      <c r="EA188" s="209"/>
      <c r="EB188" s="209"/>
      <c r="EC188" s="209"/>
      <c r="ED188" s="209"/>
      <c r="EE188" s="209"/>
      <c r="EF188" s="209"/>
      <c r="EG188" s="209"/>
      <c r="EH188" s="209"/>
      <c r="EI188" s="209"/>
      <c r="EJ188" s="209"/>
      <c r="EK188" s="209"/>
      <c r="EL188" s="209"/>
      <c r="EM188" s="209"/>
      <c r="EN188" s="209"/>
      <c r="EO188" s="209"/>
      <c r="EP188" s="209"/>
      <c r="EQ188" s="209"/>
      <c r="ER188" s="209"/>
      <c r="ES188" s="209"/>
      <c r="ET188" s="209"/>
      <c r="EU188" s="209"/>
      <c r="EV188" s="209"/>
      <c r="EW188" s="209"/>
      <c r="EX188" s="209"/>
      <c r="EY188" s="209"/>
      <c r="EZ188" s="209"/>
      <c r="FA188" s="209"/>
      <c r="FB188" s="209"/>
      <c r="FC188" s="209"/>
      <c r="FD188" s="209"/>
      <c r="FE188" s="209"/>
      <c r="FF188" s="209"/>
      <c r="FG188" s="209"/>
      <c r="FH188" s="209"/>
      <c r="FI188" s="209"/>
      <c r="FJ188" s="209"/>
      <c r="FK188" s="209"/>
      <c r="FL188" s="209"/>
      <c r="FM188" s="209"/>
      <c r="FN188" s="209"/>
      <c r="FO188" s="209"/>
      <c r="FP188" s="209"/>
      <c r="FQ188" s="209"/>
      <c r="FR188" s="209"/>
      <c r="FS188" s="209"/>
      <c r="FT188" s="209"/>
      <c r="FU188" s="209"/>
      <c r="FV188" s="209"/>
      <c r="FW188" s="209"/>
      <c r="FX188" s="209"/>
      <c r="FY188" s="209"/>
      <c r="FZ188" s="209"/>
      <c r="GA188" s="209"/>
      <c r="GB188" s="209"/>
      <c r="GC188" s="209"/>
      <c r="GD188" s="209"/>
      <c r="GE188" s="209"/>
      <c r="GF188" s="209"/>
      <c r="GG188" s="209"/>
      <c r="GH188" s="209"/>
      <c r="GI188" s="209"/>
      <c r="GJ188" s="209"/>
      <c r="GK188" s="209"/>
      <c r="GL188" s="209"/>
      <c r="GM188" s="209"/>
      <c r="GN188" s="209"/>
      <c r="GO188" s="209"/>
      <c r="GP188" s="209"/>
      <c r="GQ188" s="209"/>
      <c r="GR188" s="209"/>
      <c r="GS188" s="209"/>
      <c r="GT188" s="209"/>
      <c r="GU188" s="209"/>
      <c r="GV188" s="209"/>
      <c r="GW188" s="209"/>
      <c r="GX188" s="209"/>
      <c r="GY188" s="209"/>
      <c r="GZ188" s="209"/>
      <c r="HA188" s="209"/>
      <c r="HB188" s="209"/>
      <c r="HC188" s="209"/>
      <c r="HD188" s="209"/>
      <c r="HE188" s="209"/>
      <c r="HF188" s="209"/>
      <c r="HG188" s="209"/>
      <c r="HH188" s="209"/>
      <c r="HI188" s="209"/>
      <c r="HJ188" s="209"/>
      <c r="HK188" s="209"/>
      <c r="HL188" s="209"/>
      <c r="HM188" s="209"/>
      <c r="HN188" s="209"/>
      <c r="HO188" s="209"/>
    </row>
    <row r="189" spans="1:223" s="211" customFormat="1" x14ac:dyDescent="0.25">
      <c r="A189" s="209"/>
      <c r="B189" s="202"/>
      <c r="C189" s="210"/>
      <c r="D189" s="202"/>
      <c r="E189" s="202"/>
      <c r="F189" s="202"/>
      <c r="G189" s="202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  <c r="BJ189" s="209"/>
      <c r="BK189" s="209"/>
      <c r="BL189" s="209"/>
      <c r="BM189" s="209"/>
      <c r="BN189" s="209"/>
      <c r="BO189" s="209"/>
      <c r="BP189" s="209"/>
      <c r="BQ189" s="209"/>
      <c r="BR189" s="209"/>
      <c r="BS189" s="209"/>
      <c r="BT189" s="209"/>
      <c r="BU189" s="209"/>
      <c r="BV189" s="209"/>
      <c r="BW189" s="209"/>
      <c r="BX189" s="209"/>
      <c r="BY189" s="209"/>
      <c r="BZ189" s="209"/>
      <c r="CA189" s="209"/>
      <c r="CB189" s="209"/>
      <c r="CC189" s="209"/>
      <c r="CD189" s="209"/>
      <c r="CE189" s="209"/>
      <c r="CF189" s="209"/>
      <c r="CG189" s="209"/>
      <c r="CH189" s="209"/>
      <c r="CI189" s="209"/>
      <c r="CJ189" s="209"/>
      <c r="CK189" s="209"/>
      <c r="CL189" s="209"/>
      <c r="CM189" s="209"/>
      <c r="CN189" s="209"/>
      <c r="CO189" s="209"/>
      <c r="CP189" s="209"/>
      <c r="CQ189" s="209"/>
      <c r="CR189" s="209"/>
      <c r="CS189" s="209"/>
      <c r="CT189" s="209"/>
      <c r="CU189" s="209"/>
      <c r="CV189" s="209"/>
      <c r="CW189" s="209"/>
      <c r="CX189" s="209"/>
      <c r="CY189" s="209"/>
      <c r="CZ189" s="209"/>
      <c r="DA189" s="209"/>
      <c r="DB189" s="209"/>
      <c r="DC189" s="209"/>
      <c r="DD189" s="209"/>
      <c r="DE189" s="209"/>
      <c r="DF189" s="209"/>
      <c r="DG189" s="209"/>
      <c r="DH189" s="209"/>
      <c r="DI189" s="209"/>
      <c r="DJ189" s="209"/>
      <c r="DK189" s="209"/>
      <c r="DL189" s="209"/>
      <c r="DM189" s="209"/>
      <c r="DN189" s="209"/>
      <c r="DO189" s="209"/>
      <c r="DP189" s="209"/>
      <c r="DQ189" s="209"/>
      <c r="DR189" s="209"/>
      <c r="DS189" s="209"/>
      <c r="DT189" s="209"/>
      <c r="DU189" s="209"/>
      <c r="DV189" s="209"/>
      <c r="DW189" s="209"/>
      <c r="DX189" s="209"/>
      <c r="DY189" s="209"/>
      <c r="DZ189" s="209"/>
      <c r="EA189" s="209"/>
      <c r="EB189" s="209"/>
      <c r="EC189" s="209"/>
      <c r="ED189" s="209"/>
      <c r="EE189" s="209"/>
      <c r="EF189" s="209"/>
      <c r="EG189" s="209"/>
      <c r="EH189" s="209"/>
      <c r="EI189" s="209"/>
      <c r="EJ189" s="209"/>
      <c r="EK189" s="209"/>
      <c r="EL189" s="209"/>
      <c r="EM189" s="209"/>
      <c r="EN189" s="209"/>
      <c r="EO189" s="209"/>
      <c r="EP189" s="209"/>
      <c r="EQ189" s="209"/>
      <c r="ER189" s="209"/>
      <c r="ES189" s="209"/>
      <c r="ET189" s="209"/>
      <c r="EU189" s="209"/>
      <c r="EV189" s="209"/>
      <c r="EW189" s="209"/>
      <c r="EX189" s="209"/>
      <c r="EY189" s="209"/>
      <c r="EZ189" s="209"/>
      <c r="FA189" s="209"/>
      <c r="FB189" s="209"/>
      <c r="FC189" s="209"/>
      <c r="FD189" s="209"/>
      <c r="FE189" s="209"/>
      <c r="FF189" s="209"/>
      <c r="FG189" s="209"/>
      <c r="FH189" s="209"/>
      <c r="FI189" s="209"/>
      <c r="FJ189" s="209"/>
      <c r="FK189" s="209"/>
      <c r="FL189" s="209"/>
      <c r="FM189" s="209"/>
      <c r="FN189" s="209"/>
      <c r="FO189" s="209"/>
      <c r="FP189" s="209"/>
      <c r="FQ189" s="209"/>
      <c r="FR189" s="209"/>
      <c r="FS189" s="209"/>
      <c r="FT189" s="209"/>
      <c r="FU189" s="209"/>
      <c r="FV189" s="209"/>
      <c r="FW189" s="209"/>
      <c r="FX189" s="209"/>
      <c r="FY189" s="209"/>
      <c r="FZ189" s="209"/>
      <c r="GA189" s="209"/>
      <c r="GB189" s="209"/>
      <c r="GC189" s="209"/>
      <c r="GD189" s="209"/>
      <c r="GE189" s="209"/>
      <c r="GF189" s="209"/>
      <c r="GG189" s="209"/>
      <c r="GH189" s="209"/>
      <c r="GI189" s="209"/>
      <c r="GJ189" s="209"/>
      <c r="GK189" s="209"/>
      <c r="GL189" s="209"/>
      <c r="GM189" s="209"/>
      <c r="GN189" s="209"/>
      <c r="GO189" s="209"/>
      <c r="GP189" s="209"/>
      <c r="GQ189" s="209"/>
      <c r="GR189" s="209"/>
      <c r="GS189" s="209"/>
      <c r="GT189" s="209"/>
      <c r="GU189" s="209"/>
      <c r="GV189" s="209"/>
      <c r="GW189" s="209"/>
      <c r="GX189" s="209"/>
      <c r="GY189" s="209"/>
      <c r="GZ189" s="209"/>
      <c r="HA189" s="209"/>
      <c r="HB189" s="209"/>
      <c r="HC189" s="209"/>
      <c r="HD189" s="209"/>
      <c r="HE189" s="209"/>
      <c r="HF189" s="209"/>
      <c r="HG189" s="209"/>
      <c r="HH189" s="209"/>
      <c r="HI189" s="209"/>
      <c r="HJ189" s="209"/>
      <c r="HK189" s="209"/>
      <c r="HL189" s="209"/>
      <c r="HM189" s="209"/>
      <c r="HN189" s="209"/>
      <c r="HO189" s="209"/>
    </row>
    <row r="190" spans="1:223" s="211" customFormat="1" x14ac:dyDescent="0.25">
      <c r="A190" s="209"/>
      <c r="B190" s="202"/>
      <c r="C190" s="210"/>
      <c r="D190" s="202"/>
      <c r="E190" s="202"/>
      <c r="F190" s="202"/>
      <c r="G190" s="202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  <c r="BJ190" s="209"/>
      <c r="BK190" s="209"/>
      <c r="BL190" s="209"/>
      <c r="BM190" s="209"/>
      <c r="BN190" s="209"/>
      <c r="BO190" s="209"/>
      <c r="BP190" s="209"/>
      <c r="BQ190" s="209"/>
      <c r="BR190" s="209"/>
      <c r="BS190" s="209"/>
      <c r="BT190" s="209"/>
      <c r="BU190" s="209"/>
      <c r="BV190" s="209"/>
      <c r="BW190" s="209"/>
      <c r="BX190" s="209"/>
      <c r="BY190" s="209"/>
      <c r="BZ190" s="209"/>
      <c r="CA190" s="209"/>
      <c r="CB190" s="209"/>
      <c r="CC190" s="209"/>
      <c r="CD190" s="209"/>
      <c r="CE190" s="209"/>
      <c r="CF190" s="209"/>
      <c r="CG190" s="209"/>
      <c r="CH190" s="209"/>
      <c r="CI190" s="209"/>
      <c r="CJ190" s="209"/>
      <c r="CK190" s="209"/>
      <c r="CL190" s="209"/>
      <c r="CM190" s="209"/>
      <c r="CN190" s="209"/>
      <c r="CO190" s="209"/>
      <c r="CP190" s="209"/>
      <c r="CQ190" s="209"/>
      <c r="CR190" s="209"/>
      <c r="CS190" s="209"/>
      <c r="CT190" s="209"/>
      <c r="CU190" s="209"/>
      <c r="CV190" s="209"/>
      <c r="CW190" s="209"/>
      <c r="CX190" s="209"/>
      <c r="CY190" s="209"/>
      <c r="CZ190" s="209"/>
      <c r="DA190" s="209"/>
      <c r="DB190" s="209"/>
      <c r="DC190" s="209"/>
      <c r="DD190" s="209"/>
      <c r="DE190" s="209"/>
      <c r="DF190" s="209"/>
      <c r="DG190" s="209"/>
      <c r="DH190" s="209"/>
      <c r="DI190" s="209"/>
      <c r="DJ190" s="209"/>
      <c r="DK190" s="209"/>
      <c r="DL190" s="209"/>
      <c r="DM190" s="209"/>
      <c r="DN190" s="209"/>
      <c r="DO190" s="209"/>
      <c r="DP190" s="209"/>
      <c r="DQ190" s="209"/>
      <c r="DR190" s="209"/>
      <c r="DS190" s="209"/>
      <c r="DT190" s="209"/>
      <c r="DU190" s="209"/>
      <c r="DV190" s="209"/>
      <c r="DW190" s="209"/>
      <c r="DX190" s="209"/>
      <c r="DY190" s="209"/>
      <c r="DZ190" s="209"/>
      <c r="EA190" s="209"/>
      <c r="EB190" s="209"/>
      <c r="EC190" s="209"/>
      <c r="ED190" s="209"/>
      <c r="EE190" s="209"/>
      <c r="EF190" s="209"/>
      <c r="EG190" s="209"/>
      <c r="EH190" s="209"/>
      <c r="EI190" s="209"/>
      <c r="EJ190" s="209"/>
      <c r="EK190" s="209"/>
      <c r="EL190" s="209"/>
      <c r="EM190" s="209"/>
      <c r="EN190" s="209"/>
      <c r="EO190" s="209"/>
      <c r="EP190" s="209"/>
      <c r="EQ190" s="209"/>
      <c r="ER190" s="209"/>
      <c r="ES190" s="209"/>
      <c r="ET190" s="209"/>
      <c r="EU190" s="209"/>
      <c r="EV190" s="209"/>
      <c r="EW190" s="209"/>
      <c r="EX190" s="209"/>
      <c r="EY190" s="209"/>
      <c r="EZ190" s="209"/>
      <c r="FA190" s="209"/>
      <c r="FB190" s="209"/>
      <c r="FC190" s="209"/>
      <c r="FD190" s="209"/>
      <c r="FE190" s="209"/>
      <c r="FF190" s="209"/>
      <c r="FG190" s="209"/>
      <c r="FH190" s="209"/>
      <c r="FI190" s="209"/>
      <c r="FJ190" s="209"/>
      <c r="FK190" s="209"/>
      <c r="FL190" s="209"/>
      <c r="FM190" s="209"/>
      <c r="FN190" s="209"/>
      <c r="FO190" s="209"/>
      <c r="FP190" s="209"/>
      <c r="FQ190" s="209"/>
      <c r="FR190" s="209"/>
      <c r="FS190" s="209"/>
      <c r="FT190" s="209"/>
      <c r="FU190" s="209"/>
      <c r="FV190" s="209"/>
      <c r="FW190" s="209"/>
      <c r="FX190" s="209"/>
      <c r="FY190" s="209"/>
      <c r="FZ190" s="209"/>
      <c r="GA190" s="209"/>
      <c r="GB190" s="209"/>
      <c r="GC190" s="209"/>
      <c r="GD190" s="209"/>
      <c r="GE190" s="209"/>
      <c r="GF190" s="209"/>
      <c r="GG190" s="209"/>
      <c r="GH190" s="209"/>
      <c r="GI190" s="209"/>
      <c r="GJ190" s="209"/>
      <c r="GK190" s="209"/>
      <c r="GL190" s="209"/>
      <c r="GM190" s="209"/>
      <c r="GN190" s="209"/>
      <c r="GO190" s="209"/>
      <c r="GP190" s="209"/>
      <c r="GQ190" s="209"/>
      <c r="GR190" s="209"/>
      <c r="GS190" s="209"/>
      <c r="GT190" s="209"/>
      <c r="GU190" s="209"/>
      <c r="GV190" s="209"/>
      <c r="GW190" s="209"/>
      <c r="GX190" s="209"/>
      <c r="GY190" s="209"/>
      <c r="GZ190" s="209"/>
      <c r="HA190" s="209"/>
      <c r="HB190" s="209"/>
      <c r="HC190" s="209"/>
      <c r="HD190" s="209"/>
      <c r="HE190" s="209"/>
      <c r="HF190" s="209"/>
      <c r="HG190" s="209"/>
      <c r="HH190" s="209"/>
      <c r="HI190" s="209"/>
      <c r="HJ190" s="209"/>
      <c r="HK190" s="209"/>
      <c r="HL190" s="209"/>
      <c r="HM190" s="209"/>
      <c r="HN190" s="209"/>
      <c r="HO190" s="209"/>
    </row>
    <row r="191" spans="1:223" s="211" customFormat="1" x14ac:dyDescent="0.25">
      <c r="A191" s="209"/>
      <c r="B191" s="202"/>
      <c r="C191" s="210"/>
      <c r="D191" s="202"/>
      <c r="E191" s="202"/>
      <c r="F191" s="202"/>
      <c r="G191" s="202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  <c r="BJ191" s="209"/>
      <c r="BK191" s="209"/>
      <c r="BL191" s="209"/>
      <c r="BM191" s="209"/>
      <c r="BN191" s="209"/>
      <c r="BO191" s="209"/>
      <c r="BP191" s="209"/>
      <c r="BQ191" s="209"/>
      <c r="BR191" s="209"/>
      <c r="BS191" s="209"/>
      <c r="BT191" s="209"/>
      <c r="BU191" s="209"/>
      <c r="BV191" s="209"/>
      <c r="BW191" s="209"/>
      <c r="BX191" s="209"/>
      <c r="BY191" s="209"/>
      <c r="BZ191" s="209"/>
      <c r="CA191" s="209"/>
      <c r="CB191" s="209"/>
      <c r="CC191" s="209"/>
      <c r="CD191" s="209"/>
      <c r="CE191" s="209"/>
      <c r="CF191" s="209"/>
      <c r="CG191" s="209"/>
      <c r="CH191" s="209"/>
      <c r="CI191" s="209"/>
      <c r="CJ191" s="209"/>
      <c r="CK191" s="209"/>
      <c r="CL191" s="209"/>
      <c r="CM191" s="209"/>
      <c r="CN191" s="209"/>
      <c r="CO191" s="209"/>
      <c r="CP191" s="209"/>
      <c r="CQ191" s="209"/>
      <c r="CR191" s="209"/>
      <c r="CS191" s="209"/>
      <c r="CT191" s="209"/>
      <c r="CU191" s="209"/>
      <c r="CV191" s="209"/>
      <c r="CW191" s="209"/>
      <c r="CX191" s="209"/>
      <c r="CY191" s="209"/>
      <c r="CZ191" s="209"/>
      <c r="DA191" s="209"/>
      <c r="DB191" s="209"/>
      <c r="DC191" s="209"/>
      <c r="DD191" s="209"/>
      <c r="DE191" s="209"/>
      <c r="DF191" s="209"/>
      <c r="DG191" s="209"/>
      <c r="DH191" s="209"/>
      <c r="DI191" s="209"/>
      <c r="DJ191" s="209"/>
      <c r="DK191" s="209"/>
      <c r="DL191" s="209"/>
      <c r="DM191" s="209"/>
      <c r="DN191" s="209"/>
      <c r="DO191" s="209"/>
      <c r="DP191" s="209"/>
      <c r="DQ191" s="209"/>
      <c r="DR191" s="209"/>
      <c r="DS191" s="209"/>
      <c r="DT191" s="209"/>
      <c r="DU191" s="209"/>
      <c r="DV191" s="209"/>
      <c r="DW191" s="209"/>
      <c r="DX191" s="209"/>
      <c r="DY191" s="209"/>
      <c r="DZ191" s="209"/>
      <c r="EA191" s="209"/>
      <c r="EB191" s="209"/>
      <c r="EC191" s="209"/>
      <c r="ED191" s="209"/>
      <c r="EE191" s="209"/>
      <c r="EF191" s="209"/>
      <c r="EG191" s="209"/>
      <c r="EH191" s="209"/>
      <c r="EI191" s="209"/>
      <c r="EJ191" s="209"/>
      <c r="EK191" s="209"/>
      <c r="EL191" s="209"/>
      <c r="EM191" s="209"/>
      <c r="EN191" s="209"/>
      <c r="EO191" s="209"/>
      <c r="EP191" s="209"/>
      <c r="EQ191" s="209"/>
      <c r="ER191" s="209"/>
      <c r="ES191" s="209"/>
      <c r="ET191" s="209"/>
      <c r="EU191" s="209"/>
      <c r="EV191" s="209"/>
      <c r="EW191" s="209"/>
      <c r="EX191" s="209"/>
      <c r="EY191" s="209"/>
      <c r="EZ191" s="209"/>
      <c r="FA191" s="209"/>
      <c r="FB191" s="209"/>
      <c r="FC191" s="209"/>
      <c r="FD191" s="209"/>
      <c r="FE191" s="209"/>
      <c r="FF191" s="209"/>
      <c r="FG191" s="209"/>
      <c r="FH191" s="209"/>
      <c r="FI191" s="209"/>
      <c r="FJ191" s="209"/>
      <c r="FK191" s="209"/>
      <c r="FL191" s="209"/>
      <c r="FM191" s="209"/>
      <c r="FN191" s="209"/>
      <c r="FO191" s="209"/>
      <c r="FP191" s="209"/>
      <c r="FQ191" s="209"/>
      <c r="FR191" s="209"/>
      <c r="FS191" s="209"/>
      <c r="FT191" s="209"/>
      <c r="FU191" s="209"/>
      <c r="FV191" s="209"/>
      <c r="FW191" s="209"/>
      <c r="FX191" s="209"/>
      <c r="FY191" s="209"/>
      <c r="FZ191" s="209"/>
      <c r="GA191" s="209"/>
      <c r="GB191" s="209"/>
      <c r="GC191" s="209"/>
      <c r="GD191" s="209"/>
      <c r="GE191" s="209"/>
      <c r="GF191" s="209"/>
      <c r="GG191" s="209"/>
      <c r="GH191" s="209"/>
      <c r="GI191" s="209"/>
      <c r="GJ191" s="209"/>
      <c r="GK191" s="209"/>
      <c r="GL191" s="209"/>
      <c r="GM191" s="209"/>
      <c r="GN191" s="209"/>
      <c r="GO191" s="209"/>
      <c r="GP191" s="209"/>
      <c r="GQ191" s="209"/>
      <c r="GR191" s="209"/>
      <c r="GS191" s="209"/>
      <c r="GT191" s="209"/>
      <c r="GU191" s="209"/>
      <c r="GV191" s="209"/>
      <c r="GW191" s="209"/>
      <c r="GX191" s="209"/>
      <c r="GY191" s="209"/>
      <c r="GZ191" s="209"/>
      <c r="HA191" s="209"/>
      <c r="HB191" s="209"/>
      <c r="HC191" s="209"/>
      <c r="HD191" s="209"/>
      <c r="HE191" s="209"/>
      <c r="HF191" s="209"/>
      <c r="HG191" s="209"/>
      <c r="HH191" s="209"/>
      <c r="HI191" s="209"/>
      <c r="HJ191" s="209"/>
      <c r="HK191" s="209"/>
      <c r="HL191" s="209"/>
      <c r="HM191" s="209"/>
      <c r="HN191" s="209"/>
      <c r="HO191" s="209"/>
    </row>
    <row r="192" spans="1:223" s="211" customFormat="1" x14ac:dyDescent="0.25">
      <c r="A192" s="209"/>
      <c r="B192" s="202"/>
      <c r="C192" s="210"/>
      <c r="D192" s="202"/>
      <c r="E192" s="202"/>
      <c r="F192" s="202"/>
      <c r="G192" s="202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  <c r="BJ192" s="209"/>
      <c r="BK192" s="209"/>
      <c r="BL192" s="209"/>
      <c r="BM192" s="209"/>
      <c r="BN192" s="209"/>
      <c r="BO192" s="209"/>
      <c r="BP192" s="209"/>
      <c r="BQ192" s="209"/>
      <c r="BR192" s="209"/>
      <c r="BS192" s="209"/>
      <c r="BT192" s="209"/>
      <c r="BU192" s="209"/>
      <c r="BV192" s="209"/>
      <c r="BW192" s="209"/>
      <c r="BX192" s="209"/>
      <c r="BY192" s="209"/>
      <c r="BZ192" s="209"/>
      <c r="CA192" s="209"/>
      <c r="CB192" s="209"/>
      <c r="CC192" s="209"/>
      <c r="CD192" s="209"/>
      <c r="CE192" s="209"/>
      <c r="CF192" s="209"/>
      <c r="CG192" s="209"/>
      <c r="CH192" s="209"/>
      <c r="CI192" s="209"/>
      <c r="CJ192" s="209"/>
      <c r="CK192" s="209"/>
      <c r="CL192" s="209"/>
      <c r="CM192" s="209"/>
      <c r="CN192" s="209"/>
      <c r="CO192" s="209"/>
      <c r="CP192" s="209"/>
      <c r="CQ192" s="209"/>
      <c r="CR192" s="209"/>
      <c r="CS192" s="209"/>
      <c r="CT192" s="209"/>
      <c r="CU192" s="209"/>
      <c r="CV192" s="209"/>
      <c r="CW192" s="209"/>
      <c r="CX192" s="209"/>
      <c r="CY192" s="209"/>
      <c r="CZ192" s="209"/>
      <c r="DA192" s="209"/>
      <c r="DB192" s="209"/>
      <c r="DC192" s="209"/>
      <c r="DD192" s="209"/>
      <c r="DE192" s="209"/>
      <c r="DF192" s="209"/>
      <c r="DG192" s="209"/>
      <c r="DH192" s="209"/>
      <c r="DI192" s="209"/>
      <c r="DJ192" s="209"/>
      <c r="DK192" s="209"/>
      <c r="DL192" s="209"/>
      <c r="DM192" s="209"/>
      <c r="DN192" s="209"/>
      <c r="DO192" s="209"/>
      <c r="DP192" s="209"/>
      <c r="DQ192" s="209"/>
      <c r="DR192" s="209"/>
      <c r="DS192" s="209"/>
      <c r="DT192" s="209"/>
      <c r="DU192" s="209"/>
      <c r="DV192" s="209"/>
      <c r="DW192" s="209"/>
      <c r="DX192" s="209"/>
      <c r="DY192" s="209"/>
      <c r="DZ192" s="209"/>
      <c r="EA192" s="209"/>
      <c r="EB192" s="209"/>
      <c r="EC192" s="209"/>
      <c r="ED192" s="209"/>
      <c r="EE192" s="209"/>
      <c r="EF192" s="209"/>
      <c r="EG192" s="209"/>
      <c r="EH192" s="209"/>
      <c r="EI192" s="209"/>
      <c r="EJ192" s="209"/>
      <c r="EK192" s="209"/>
      <c r="EL192" s="209"/>
      <c r="EM192" s="209"/>
      <c r="EN192" s="209"/>
      <c r="EO192" s="209"/>
      <c r="EP192" s="209"/>
      <c r="EQ192" s="209"/>
      <c r="ER192" s="209"/>
      <c r="ES192" s="209"/>
      <c r="ET192" s="209"/>
      <c r="EU192" s="209"/>
      <c r="EV192" s="209"/>
      <c r="EW192" s="209"/>
      <c r="EX192" s="209"/>
      <c r="EY192" s="209"/>
      <c r="EZ192" s="209"/>
      <c r="FA192" s="209"/>
      <c r="FB192" s="209"/>
      <c r="FC192" s="209"/>
      <c r="FD192" s="209"/>
      <c r="FE192" s="209"/>
      <c r="FF192" s="209"/>
      <c r="FG192" s="209"/>
      <c r="FH192" s="209"/>
      <c r="FI192" s="209"/>
      <c r="FJ192" s="209"/>
      <c r="FK192" s="209"/>
      <c r="FL192" s="209"/>
      <c r="FM192" s="209"/>
      <c r="FN192" s="209"/>
      <c r="FO192" s="209"/>
      <c r="FP192" s="209"/>
      <c r="FQ192" s="209"/>
      <c r="FR192" s="209"/>
      <c r="FS192" s="209"/>
      <c r="FT192" s="209"/>
      <c r="FU192" s="209"/>
      <c r="FV192" s="209"/>
      <c r="FW192" s="209"/>
      <c r="FX192" s="209"/>
      <c r="FY192" s="209"/>
      <c r="FZ192" s="209"/>
      <c r="GA192" s="209"/>
      <c r="GB192" s="209"/>
      <c r="GC192" s="209"/>
      <c r="GD192" s="209"/>
      <c r="GE192" s="209"/>
      <c r="GF192" s="209"/>
      <c r="GG192" s="209"/>
      <c r="GH192" s="209"/>
      <c r="GI192" s="209"/>
      <c r="GJ192" s="209"/>
      <c r="GK192" s="209"/>
      <c r="GL192" s="209"/>
      <c r="GM192" s="209"/>
      <c r="GN192" s="209"/>
      <c r="GO192" s="209"/>
      <c r="GP192" s="209"/>
      <c r="GQ192" s="209"/>
      <c r="GR192" s="209"/>
      <c r="GS192" s="209"/>
      <c r="GT192" s="209"/>
      <c r="GU192" s="209"/>
      <c r="GV192" s="209"/>
      <c r="GW192" s="209"/>
      <c r="GX192" s="209"/>
      <c r="GY192" s="209"/>
      <c r="GZ192" s="209"/>
      <c r="HA192" s="209"/>
      <c r="HB192" s="209"/>
      <c r="HC192" s="209"/>
      <c r="HD192" s="209"/>
      <c r="HE192" s="209"/>
      <c r="HF192" s="209"/>
      <c r="HG192" s="209"/>
      <c r="HH192" s="209"/>
      <c r="HI192" s="209"/>
      <c r="HJ192" s="209"/>
      <c r="HK192" s="209"/>
      <c r="HL192" s="209"/>
      <c r="HM192" s="209"/>
      <c r="HN192" s="209"/>
      <c r="HO192" s="209"/>
    </row>
    <row r="193" spans="1:223" s="211" customFormat="1" x14ac:dyDescent="0.25">
      <c r="A193" s="209"/>
      <c r="B193" s="202"/>
      <c r="C193" s="210"/>
      <c r="D193" s="202"/>
      <c r="E193" s="202"/>
      <c r="F193" s="202"/>
      <c r="G193" s="202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  <c r="BJ193" s="209"/>
      <c r="BK193" s="209"/>
      <c r="BL193" s="209"/>
      <c r="BM193" s="209"/>
      <c r="BN193" s="209"/>
      <c r="BO193" s="209"/>
      <c r="BP193" s="209"/>
      <c r="BQ193" s="209"/>
      <c r="BR193" s="209"/>
      <c r="BS193" s="209"/>
      <c r="BT193" s="209"/>
      <c r="BU193" s="209"/>
      <c r="BV193" s="209"/>
      <c r="BW193" s="209"/>
      <c r="BX193" s="209"/>
      <c r="BY193" s="209"/>
      <c r="BZ193" s="209"/>
      <c r="CA193" s="209"/>
      <c r="CB193" s="209"/>
      <c r="CC193" s="209"/>
      <c r="CD193" s="209"/>
      <c r="CE193" s="209"/>
      <c r="CF193" s="209"/>
      <c r="CG193" s="209"/>
      <c r="CH193" s="209"/>
      <c r="CI193" s="209"/>
      <c r="CJ193" s="209"/>
      <c r="CK193" s="209"/>
      <c r="CL193" s="209"/>
      <c r="CM193" s="209"/>
      <c r="CN193" s="209"/>
      <c r="CO193" s="209"/>
      <c r="CP193" s="209"/>
      <c r="CQ193" s="209"/>
      <c r="CR193" s="209"/>
      <c r="CS193" s="209"/>
      <c r="CT193" s="209"/>
      <c r="CU193" s="209"/>
      <c r="CV193" s="209"/>
      <c r="CW193" s="209"/>
      <c r="CX193" s="209"/>
      <c r="CY193" s="209"/>
      <c r="CZ193" s="209"/>
      <c r="DA193" s="209"/>
      <c r="DB193" s="209"/>
      <c r="DC193" s="209"/>
      <c r="DD193" s="209"/>
      <c r="DE193" s="209"/>
      <c r="DF193" s="209"/>
      <c r="DG193" s="209"/>
      <c r="DH193" s="209"/>
      <c r="DI193" s="209"/>
      <c r="DJ193" s="209"/>
      <c r="DK193" s="209"/>
      <c r="DL193" s="209"/>
      <c r="DM193" s="209"/>
      <c r="DN193" s="209"/>
      <c r="DO193" s="209"/>
      <c r="DP193" s="209"/>
      <c r="DQ193" s="209"/>
      <c r="DR193" s="209"/>
      <c r="DS193" s="209"/>
      <c r="DT193" s="209"/>
      <c r="DU193" s="209"/>
      <c r="DV193" s="209"/>
      <c r="DW193" s="209"/>
      <c r="DX193" s="209"/>
      <c r="DY193" s="209"/>
      <c r="DZ193" s="209"/>
      <c r="EA193" s="209"/>
      <c r="EB193" s="209"/>
      <c r="EC193" s="209"/>
      <c r="ED193" s="209"/>
      <c r="EE193" s="209"/>
      <c r="EF193" s="209"/>
      <c r="EG193" s="209"/>
      <c r="EH193" s="209"/>
      <c r="EI193" s="209"/>
      <c r="EJ193" s="209"/>
      <c r="EK193" s="209"/>
      <c r="EL193" s="209"/>
      <c r="EM193" s="209"/>
      <c r="EN193" s="209"/>
      <c r="EO193" s="209"/>
      <c r="EP193" s="209"/>
      <c r="EQ193" s="209"/>
      <c r="ER193" s="209"/>
      <c r="ES193" s="209"/>
      <c r="ET193" s="209"/>
      <c r="EU193" s="209"/>
      <c r="EV193" s="209"/>
      <c r="EW193" s="209"/>
      <c r="EX193" s="209"/>
      <c r="EY193" s="209"/>
      <c r="EZ193" s="209"/>
      <c r="FA193" s="209"/>
      <c r="FB193" s="209"/>
      <c r="FC193" s="209"/>
      <c r="FD193" s="209"/>
      <c r="FE193" s="209"/>
      <c r="FF193" s="209"/>
      <c r="FG193" s="209"/>
      <c r="FH193" s="209"/>
      <c r="FI193" s="209"/>
      <c r="FJ193" s="209"/>
      <c r="FK193" s="209"/>
      <c r="FL193" s="209"/>
      <c r="FM193" s="209"/>
      <c r="FN193" s="209"/>
      <c r="FO193" s="209"/>
      <c r="FP193" s="209"/>
      <c r="FQ193" s="209"/>
      <c r="FR193" s="209"/>
      <c r="FS193" s="209"/>
      <c r="FT193" s="209"/>
      <c r="FU193" s="209"/>
      <c r="FV193" s="209"/>
      <c r="FW193" s="209"/>
      <c r="FX193" s="209"/>
      <c r="FY193" s="209"/>
      <c r="FZ193" s="209"/>
      <c r="GA193" s="209"/>
      <c r="GB193" s="209"/>
      <c r="GC193" s="209"/>
      <c r="GD193" s="209"/>
      <c r="GE193" s="209"/>
      <c r="GF193" s="209"/>
      <c r="GG193" s="209"/>
      <c r="GH193" s="209"/>
      <c r="GI193" s="209"/>
      <c r="GJ193" s="209"/>
      <c r="GK193" s="209"/>
      <c r="GL193" s="209"/>
      <c r="GM193" s="209"/>
      <c r="GN193" s="209"/>
      <c r="GO193" s="209"/>
      <c r="GP193" s="209"/>
      <c r="GQ193" s="209"/>
      <c r="GR193" s="209"/>
      <c r="GS193" s="209"/>
      <c r="GT193" s="209"/>
      <c r="GU193" s="209"/>
      <c r="GV193" s="209"/>
      <c r="GW193" s="209"/>
      <c r="GX193" s="209"/>
      <c r="GY193" s="209"/>
      <c r="GZ193" s="209"/>
      <c r="HA193" s="209"/>
      <c r="HB193" s="209"/>
      <c r="HC193" s="209"/>
      <c r="HD193" s="209"/>
      <c r="HE193" s="209"/>
      <c r="HF193" s="209"/>
      <c r="HG193" s="209"/>
      <c r="HH193" s="209"/>
      <c r="HI193" s="209"/>
      <c r="HJ193" s="209"/>
      <c r="HK193" s="209"/>
      <c r="HL193" s="209"/>
      <c r="HM193" s="209"/>
      <c r="HN193" s="209"/>
      <c r="HO193" s="209"/>
    </row>
    <row r="194" spans="1:223" s="211" customFormat="1" x14ac:dyDescent="0.25">
      <c r="A194" s="209"/>
      <c r="B194" s="202"/>
      <c r="C194" s="210"/>
      <c r="D194" s="202"/>
      <c r="E194" s="202"/>
      <c r="F194" s="202"/>
      <c r="G194" s="202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  <c r="BJ194" s="209"/>
      <c r="BK194" s="209"/>
      <c r="BL194" s="209"/>
      <c r="BM194" s="209"/>
      <c r="BN194" s="209"/>
      <c r="BO194" s="209"/>
      <c r="BP194" s="209"/>
      <c r="BQ194" s="209"/>
      <c r="BR194" s="209"/>
      <c r="BS194" s="209"/>
      <c r="BT194" s="209"/>
      <c r="BU194" s="209"/>
      <c r="BV194" s="209"/>
      <c r="BW194" s="209"/>
      <c r="BX194" s="209"/>
      <c r="BY194" s="209"/>
      <c r="BZ194" s="209"/>
      <c r="CA194" s="209"/>
      <c r="CB194" s="209"/>
      <c r="CC194" s="209"/>
      <c r="CD194" s="209"/>
      <c r="CE194" s="209"/>
      <c r="CF194" s="209"/>
      <c r="CG194" s="209"/>
      <c r="CH194" s="209"/>
      <c r="CI194" s="209"/>
      <c r="CJ194" s="209"/>
      <c r="CK194" s="209"/>
      <c r="CL194" s="209"/>
      <c r="CM194" s="209"/>
      <c r="CN194" s="209"/>
      <c r="CO194" s="209"/>
      <c r="CP194" s="209"/>
      <c r="CQ194" s="209"/>
      <c r="CR194" s="209"/>
      <c r="CS194" s="209"/>
      <c r="CT194" s="209"/>
      <c r="CU194" s="209"/>
      <c r="CV194" s="209"/>
      <c r="CW194" s="209"/>
      <c r="CX194" s="209"/>
      <c r="CY194" s="209"/>
      <c r="CZ194" s="209"/>
      <c r="DA194" s="209"/>
      <c r="DB194" s="209"/>
      <c r="DC194" s="209"/>
      <c r="DD194" s="209"/>
      <c r="DE194" s="209"/>
      <c r="DF194" s="209"/>
      <c r="DG194" s="209"/>
      <c r="DH194" s="209"/>
      <c r="DI194" s="209"/>
      <c r="DJ194" s="209"/>
      <c r="DK194" s="209"/>
      <c r="DL194" s="209"/>
      <c r="DM194" s="209"/>
      <c r="DN194" s="209"/>
      <c r="DO194" s="209"/>
      <c r="DP194" s="209"/>
      <c r="DQ194" s="209"/>
      <c r="DR194" s="209"/>
      <c r="DS194" s="209"/>
      <c r="DT194" s="209"/>
      <c r="DU194" s="209"/>
      <c r="DV194" s="209"/>
      <c r="DW194" s="209"/>
      <c r="DX194" s="209"/>
      <c r="DY194" s="209"/>
      <c r="DZ194" s="209"/>
      <c r="EA194" s="209"/>
      <c r="EB194" s="209"/>
      <c r="EC194" s="209"/>
      <c r="ED194" s="209"/>
      <c r="EE194" s="209"/>
      <c r="EF194" s="209"/>
      <c r="EG194" s="209"/>
      <c r="EH194" s="209"/>
      <c r="EI194" s="209"/>
      <c r="EJ194" s="209"/>
      <c r="EK194" s="209"/>
      <c r="EL194" s="209"/>
      <c r="EM194" s="209"/>
      <c r="EN194" s="209"/>
      <c r="EO194" s="209"/>
      <c r="EP194" s="209"/>
      <c r="EQ194" s="209"/>
      <c r="ER194" s="209"/>
      <c r="ES194" s="209"/>
      <c r="ET194" s="209"/>
      <c r="EU194" s="209"/>
      <c r="EV194" s="209"/>
      <c r="EW194" s="209"/>
      <c r="EX194" s="209"/>
      <c r="EY194" s="209"/>
      <c r="EZ194" s="209"/>
      <c r="FA194" s="209"/>
      <c r="FB194" s="209"/>
      <c r="FC194" s="209"/>
      <c r="FD194" s="209"/>
      <c r="FE194" s="209"/>
      <c r="FF194" s="209"/>
      <c r="FG194" s="209"/>
      <c r="FH194" s="209"/>
      <c r="FI194" s="209"/>
      <c r="FJ194" s="209"/>
      <c r="FK194" s="209"/>
      <c r="FL194" s="209"/>
      <c r="FM194" s="209"/>
      <c r="FN194" s="209"/>
      <c r="FO194" s="209"/>
      <c r="FP194" s="209"/>
      <c r="FQ194" s="209"/>
      <c r="FR194" s="209"/>
      <c r="FS194" s="209"/>
      <c r="FT194" s="209"/>
      <c r="FU194" s="209"/>
      <c r="FV194" s="209"/>
      <c r="FW194" s="209"/>
      <c r="FX194" s="209"/>
      <c r="FY194" s="209"/>
      <c r="FZ194" s="209"/>
      <c r="GA194" s="209"/>
      <c r="GB194" s="209"/>
      <c r="GC194" s="209"/>
      <c r="GD194" s="209"/>
      <c r="GE194" s="209"/>
      <c r="GF194" s="209"/>
      <c r="GG194" s="209"/>
      <c r="GH194" s="209"/>
      <c r="GI194" s="209"/>
      <c r="GJ194" s="209"/>
      <c r="GK194" s="209"/>
      <c r="GL194" s="209"/>
      <c r="GM194" s="209"/>
      <c r="GN194" s="209"/>
      <c r="GO194" s="209"/>
      <c r="GP194" s="209"/>
      <c r="GQ194" s="209"/>
      <c r="GR194" s="209"/>
      <c r="GS194" s="209"/>
      <c r="GT194" s="209"/>
      <c r="GU194" s="209"/>
      <c r="GV194" s="209"/>
      <c r="GW194" s="209"/>
      <c r="GX194" s="209"/>
      <c r="GY194" s="209"/>
      <c r="GZ194" s="209"/>
      <c r="HA194" s="209"/>
      <c r="HB194" s="209"/>
      <c r="HC194" s="209"/>
      <c r="HD194" s="209"/>
      <c r="HE194" s="209"/>
      <c r="HF194" s="209"/>
      <c r="HG194" s="209"/>
      <c r="HH194" s="209"/>
      <c r="HI194" s="209"/>
      <c r="HJ194" s="209"/>
      <c r="HK194" s="209"/>
      <c r="HL194" s="209"/>
      <c r="HM194" s="209"/>
      <c r="HN194" s="209"/>
      <c r="HO194" s="209"/>
    </row>
    <row r="195" spans="1:223" s="211" customFormat="1" x14ac:dyDescent="0.25">
      <c r="A195" s="209"/>
      <c r="B195" s="202"/>
      <c r="C195" s="210"/>
      <c r="D195" s="202"/>
      <c r="E195" s="202"/>
      <c r="F195" s="202"/>
      <c r="G195" s="202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  <c r="BJ195" s="209"/>
      <c r="BK195" s="209"/>
      <c r="BL195" s="209"/>
      <c r="BM195" s="209"/>
      <c r="BN195" s="209"/>
      <c r="BO195" s="209"/>
      <c r="BP195" s="209"/>
      <c r="BQ195" s="209"/>
      <c r="BR195" s="209"/>
      <c r="BS195" s="209"/>
      <c r="BT195" s="209"/>
      <c r="BU195" s="209"/>
      <c r="BV195" s="209"/>
      <c r="BW195" s="209"/>
      <c r="BX195" s="209"/>
      <c r="BY195" s="209"/>
      <c r="BZ195" s="209"/>
      <c r="CA195" s="209"/>
      <c r="CB195" s="209"/>
      <c r="CC195" s="209"/>
      <c r="CD195" s="209"/>
      <c r="CE195" s="209"/>
      <c r="CF195" s="209"/>
      <c r="CG195" s="209"/>
      <c r="CH195" s="209"/>
      <c r="CI195" s="209"/>
      <c r="CJ195" s="209"/>
      <c r="CK195" s="209"/>
      <c r="CL195" s="209"/>
      <c r="CM195" s="209"/>
      <c r="CN195" s="209"/>
      <c r="CO195" s="209"/>
      <c r="CP195" s="209"/>
      <c r="CQ195" s="209"/>
      <c r="CR195" s="209"/>
      <c r="CS195" s="209"/>
      <c r="CT195" s="209"/>
      <c r="CU195" s="209"/>
      <c r="CV195" s="209"/>
      <c r="CW195" s="209"/>
      <c r="CX195" s="209"/>
      <c r="CY195" s="209"/>
      <c r="CZ195" s="209"/>
      <c r="DA195" s="209"/>
      <c r="DB195" s="209"/>
      <c r="DC195" s="209"/>
      <c r="DD195" s="209"/>
      <c r="DE195" s="209"/>
      <c r="DF195" s="209"/>
      <c r="DG195" s="209"/>
      <c r="DH195" s="209"/>
      <c r="DI195" s="209"/>
      <c r="DJ195" s="209"/>
      <c r="DK195" s="209"/>
      <c r="DL195" s="209"/>
      <c r="DM195" s="209"/>
      <c r="DN195" s="209"/>
      <c r="DO195" s="209"/>
      <c r="DP195" s="209"/>
      <c r="DQ195" s="209"/>
      <c r="DR195" s="209"/>
      <c r="DS195" s="209"/>
      <c r="DT195" s="209"/>
      <c r="DU195" s="209"/>
      <c r="DV195" s="209"/>
      <c r="DW195" s="209"/>
      <c r="DX195" s="209"/>
      <c r="DY195" s="209"/>
      <c r="DZ195" s="209"/>
      <c r="EA195" s="209"/>
      <c r="EB195" s="209"/>
      <c r="EC195" s="209"/>
      <c r="ED195" s="209"/>
      <c r="EE195" s="209"/>
      <c r="EF195" s="209"/>
      <c r="EG195" s="209"/>
      <c r="EH195" s="209"/>
      <c r="EI195" s="209"/>
      <c r="EJ195" s="209"/>
      <c r="EK195" s="209"/>
      <c r="EL195" s="209"/>
      <c r="EM195" s="209"/>
      <c r="EN195" s="209"/>
      <c r="EO195" s="209"/>
      <c r="EP195" s="209"/>
      <c r="EQ195" s="209"/>
      <c r="ER195" s="209"/>
      <c r="ES195" s="209"/>
      <c r="ET195" s="209"/>
      <c r="EU195" s="209"/>
      <c r="EV195" s="209"/>
      <c r="EW195" s="209"/>
      <c r="EX195" s="209"/>
      <c r="EY195" s="209"/>
      <c r="EZ195" s="209"/>
      <c r="FA195" s="209"/>
      <c r="FB195" s="209"/>
      <c r="FC195" s="209"/>
      <c r="FD195" s="209"/>
      <c r="FE195" s="209"/>
      <c r="FF195" s="209"/>
      <c r="FG195" s="209"/>
      <c r="FH195" s="209"/>
      <c r="FI195" s="209"/>
      <c r="FJ195" s="209"/>
      <c r="FK195" s="209"/>
      <c r="FL195" s="209"/>
      <c r="FM195" s="209"/>
      <c r="FN195" s="209"/>
      <c r="FO195" s="209"/>
      <c r="FP195" s="209"/>
      <c r="FQ195" s="209"/>
      <c r="FR195" s="209"/>
      <c r="FS195" s="209"/>
      <c r="FT195" s="209"/>
      <c r="FU195" s="209"/>
      <c r="FV195" s="209"/>
      <c r="FW195" s="209"/>
      <c r="FX195" s="209"/>
      <c r="FY195" s="209"/>
      <c r="FZ195" s="209"/>
      <c r="GA195" s="209"/>
      <c r="GB195" s="209"/>
      <c r="GC195" s="209"/>
      <c r="GD195" s="209"/>
      <c r="GE195" s="209"/>
      <c r="GF195" s="209"/>
      <c r="GG195" s="209"/>
      <c r="GH195" s="209"/>
      <c r="GI195" s="209"/>
      <c r="GJ195" s="209"/>
      <c r="GK195" s="209"/>
      <c r="GL195" s="209"/>
      <c r="GM195" s="209"/>
      <c r="GN195" s="209"/>
      <c r="GO195" s="209"/>
      <c r="GP195" s="209"/>
      <c r="GQ195" s="209"/>
      <c r="GR195" s="209"/>
      <c r="GS195" s="209"/>
      <c r="GT195" s="209"/>
      <c r="GU195" s="209"/>
      <c r="GV195" s="209"/>
      <c r="GW195" s="209"/>
      <c r="GX195" s="209"/>
      <c r="GY195" s="209"/>
      <c r="GZ195" s="209"/>
      <c r="HA195" s="209"/>
      <c r="HB195" s="209"/>
      <c r="HC195" s="209"/>
      <c r="HD195" s="209"/>
      <c r="HE195" s="209"/>
      <c r="HF195" s="209"/>
      <c r="HG195" s="209"/>
      <c r="HH195" s="209"/>
      <c r="HI195" s="209"/>
      <c r="HJ195" s="209"/>
      <c r="HK195" s="209"/>
      <c r="HL195" s="209"/>
      <c r="HM195" s="209"/>
      <c r="HN195" s="209"/>
      <c r="HO195" s="209"/>
    </row>
    <row r="196" spans="1:223" s="211" customFormat="1" x14ac:dyDescent="0.25">
      <c r="A196" s="209"/>
      <c r="B196" s="202"/>
      <c r="C196" s="210"/>
      <c r="D196" s="202"/>
      <c r="E196" s="202"/>
      <c r="F196" s="202"/>
      <c r="G196" s="202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  <c r="BJ196" s="209"/>
      <c r="BK196" s="209"/>
      <c r="BL196" s="209"/>
      <c r="BM196" s="209"/>
      <c r="BN196" s="209"/>
      <c r="BO196" s="209"/>
      <c r="BP196" s="209"/>
      <c r="BQ196" s="209"/>
      <c r="BR196" s="209"/>
      <c r="BS196" s="209"/>
      <c r="BT196" s="209"/>
      <c r="BU196" s="209"/>
      <c r="BV196" s="209"/>
      <c r="BW196" s="209"/>
      <c r="BX196" s="209"/>
      <c r="BY196" s="209"/>
      <c r="BZ196" s="209"/>
      <c r="CA196" s="209"/>
      <c r="CB196" s="209"/>
      <c r="CC196" s="209"/>
      <c r="CD196" s="209"/>
      <c r="CE196" s="209"/>
      <c r="CF196" s="209"/>
      <c r="CG196" s="209"/>
      <c r="CH196" s="209"/>
      <c r="CI196" s="209"/>
      <c r="CJ196" s="209"/>
      <c r="CK196" s="209"/>
      <c r="CL196" s="209"/>
      <c r="CM196" s="209"/>
      <c r="CN196" s="209"/>
      <c r="CO196" s="209"/>
      <c r="CP196" s="209"/>
      <c r="CQ196" s="209"/>
      <c r="CR196" s="209"/>
      <c r="CS196" s="209"/>
      <c r="CT196" s="209"/>
      <c r="CU196" s="209"/>
      <c r="CV196" s="209"/>
      <c r="CW196" s="209"/>
      <c r="CX196" s="209"/>
      <c r="CY196" s="209"/>
      <c r="CZ196" s="209"/>
      <c r="DA196" s="209"/>
      <c r="DB196" s="209"/>
      <c r="DC196" s="209"/>
      <c r="DD196" s="209"/>
      <c r="DE196" s="209"/>
      <c r="DF196" s="209"/>
      <c r="DG196" s="209"/>
      <c r="DH196" s="209"/>
      <c r="DI196" s="209"/>
      <c r="DJ196" s="209"/>
      <c r="DK196" s="209"/>
      <c r="DL196" s="209"/>
      <c r="DM196" s="209"/>
      <c r="DN196" s="209"/>
      <c r="DO196" s="209"/>
      <c r="DP196" s="209"/>
      <c r="DQ196" s="209"/>
      <c r="DR196" s="209"/>
      <c r="DS196" s="209"/>
      <c r="DT196" s="209"/>
      <c r="DU196" s="209"/>
      <c r="DV196" s="209"/>
      <c r="DW196" s="209"/>
      <c r="DX196" s="209"/>
      <c r="DY196" s="209"/>
      <c r="DZ196" s="209"/>
      <c r="EA196" s="209"/>
      <c r="EB196" s="209"/>
      <c r="EC196" s="209"/>
      <c r="ED196" s="209"/>
      <c r="EE196" s="209"/>
      <c r="EF196" s="209"/>
      <c r="EG196" s="209"/>
      <c r="EH196" s="209"/>
      <c r="EI196" s="209"/>
      <c r="EJ196" s="209"/>
      <c r="EK196" s="209"/>
      <c r="EL196" s="209"/>
      <c r="EM196" s="209"/>
      <c r="EN196" s="209"/>
      <c r="EO196" s="209"/>
      <c r="EP196" s="209"/>
      <c r="EQ196" s="209"/>
      <c r="ER196" s="209"/>
      <c r="ES196" s="209"/>
      <c r="ET196" s="209"/>
      <c r="EU196" s="209"/>
      <c r="EV196" s="209"/>
      <c r="EW196" s="209"/>
      <c r="EX196" s="209"/>
      <c r="EY196" s="209"/>
      <c r="EZ196" s="209"/>
      <c r="FA196" s="209"/>
      <c r="FB196" s="209"/>
      <c r="FC196" s="209"/>
      <c r="FD196" s="209"/>
      <c r="FE196" s="209"/>
      <c r="FF196" s="209"/>
      <c r="FG196" s="209"/>
      <c r="FH196" s="209"/>
      <c r="FI196" s="209"/>
      <c r="FJ196" s="209"/>
      <c r="FK196" s="209"/>
      <c r="FL196" s="209"/>
      <c r="FM196" s="209"/>
      <c r="FN196" s="209"/>
      <c r="FO196" s="209"/>
      <c r="FP196" s="209"/>
      <c r="FQ196" s="209"/>
      <c r="FR196" s="209"/>
      <c r="FS196" s="209"/>
      <c r="FT196" s="209"/>
      <c r="FU196" s="209"/>
      <c r="FV196" s="209"/>
      <c r="FW196" s="209"/>
      <c r="FX196" s="209"/>
      <c r="FY196" s="209"/>
      <c r="FZ196" s="209"/>
      <c r="GA196" s="209"/>
      <c r="GB196" s="209"/>
      <c r="GC196" s="209"/>
      <c r="GD196" s="209"/>
      <c r="GE196" s="209"/>
      <c r="GF196" s="209"/>
      <c r="GG196" s="209"/>
      <c r="GH196" s="209"/>
      <c r="GI196" s="209"/>
      <c r="GJ196" s="209"/>
      <c r="GK196" s="209"/>
      <c r="GL196" s="209"/>
      <c r="GM196" s="209"/>
      <c r="GN196" s="209"/>
      <c r="GO196" s="209"/>
      <c r="GP196" s="209"/>
      <c r="GQ196" s="209"/>
      <c r="GR196" s="209"/>
      <c r="GS196" s="209"/>
      <c r="GT196" s="209"/>
      <c r="GU196" s="209"/>
      <c r="GV196" s="209"/>
      <c r="GW196" s="209"/>
      <c r="GX196" s="209"/>
      <c r="GY196" s="209"/>
      <c r="GZ196" s="209"/>
      <c r="HA196" s="209"/>
      <c r="HB196" s="209"/>
      <c r="HC196" s="209"/>
      <c r="HD196" s="209"/>
      <c r="HE196" s="209"/>
      <c r="HF196" s="209"/>
      <c r="HG196" s="209"/>
      <c r="HH196" s="209"/>
      <c r="HI196" s="209"/>
      <c r="HJ196" s="209"/>
      <c r="HK196" s="209"/>
      <c r="HL196" s="209"/>
      <c r="HM196" s="209"/>
      <c r="HN196" s="209"/>
      <c r="HO196" s="209"/>
    </row>
    <row r="197" spans="1:223" s="211" customFormat="1" x14ac:dyDescent="0.25">
      <c r="A197" s="209"/>
      <c r="B197" s="202"/>
      <c r="C197" s="210"/>
      <c r="D197" s="202"/>
      <c r="E197" s="202"/>
      <c r="F197" s="202"/>
      <c r="G197" s="202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  <c r="BJ197" s="209"/>
      <c r="BK197" s="209"/>
      <c r="BL197" s="209"/>
      <c r="BM197" s="209"/>
      <c r="BN197" s="209"/>
      <c r="BO197" s="209"/>
      <c r="BP197" s="209"/>
      <c r="BQ197" s="209"/>
      <c r="BR197" s="209"/>
      <c r="BS197" s="209"/>
      <c r="BT197" s="209"/>
      <c r="BU197" s="209"/>
      <c r="BV197" s="209"/>
      <c r="BW197" s="209"/>
      <c r="BX197" s="209"/>
      <c r="BY197" s="209"/>
      <c r="BZ197" s="209"/>
      <c r="CA197" s="209"/>
      <c r="CB197" s="209"/>
      <c r="CC197" s="209"/>
      <c r="CD197" s="209"/>
      <c r="CE197" s="209"/>
      <c r="CF197" s="209"/>
      <c r="CG197" s="209"/>
      <c r="CH197" s="209"/>
      <c r="CI197" s="209"/>
      <c r="CJ197" s="209"/>
      <c r="CK197" s="209"/>
      <c r="CL197" s="209"/>
      <c r="CM197" s="209"/>
      <c r="CN197" s="209"/>
      <c r="CO197" s="209"/>
      <c r="CP197" s="209"/>
      <c r="CQ197" s="209"/>
      <c r="CR197" s="209"/>
      <c r="CS197" s="209"/>
      <c r="CT197" s="209"/>
      <c r="CU197" s="209"/>
      <c r="CV197" s="209"/>
      <c r="CW197" s="209"/>
      <c r="CX197" s="209"/>
      <c r="CY197" s="209"/>
      <c r="CZ197" s="209"/>
      <c r="DA197" s="209"/>
      <c r="DB197" s="209"/>
      <c r="DC197" s="209"/>
      <c r="DD197" s="209"/>
      <c r="DE197" s="209"/>
      <c r="DF197" s="209"/>
      <c r="DG197" s="209"/>
      <c r="DH197" s="209"/>
      <c r="DI197" s="209"/>
      <c r="DJ197" s="209"/>
      <c r="DK197" s="209"/>
      <c r="DL197" s="209"/>
      <c r="DM197" s="209"/>
      <c r="DN197" s="209"/>
      <c r="DO197" s="209"/>
      <c r="DP197" s="209"/>
      <c r="DQ197" s="209"/>
      <c r="DR197" s="209"/>
      <c r="DS197" s="209"/>
      <c r="DT197" s="209"/>
      <c r="DU197" s="209"/>
      <c r="DV197" s="209"/>
      <c r="DW197" s="209"/>
      <c r="DX197" s="209"/>
      <c r="DY197" s="209"/>
      <c r="DZ197" s="209"/>
      <c r="EA197" s="209"/>
      <c r="EB197" s="209"/>
      <c r="EC197" s="209"/>
      <c r="ED197" s="209"/>
      <c r="EE197" s="209"/>
      <c r="EF197" s="209"/>
      <c r="EG197" s="209"/>
      <c r="EH197" s="209"/>
      <c r="EI197" s="209"/>
      <c r="EJ197" s="209"/>
      <c r="EK197" s="209"/>
      <c r="EL197" s="209"/>
      <c r="EM197" s="209"/>
      <c r="EN197" s="209"/>
      <c r="EO197" s="209"/>
      <c r="EP197" s="209"/>
      <c r="EQ197" s="209"/>
      <c r="ER197" s="209"/>
      <c r="ES197" s="209"/>
      <c r="ET197" s="209"/>
      <c r="EU197" s="209"/>
      <c r="EV197" s="209"/>
      <c r="EW197" s="209"/>
      <c r="EX197" s="209"/>
      <c r="EY197" s="209"/>
      <c r="EZ197" s="209"/>
      <c r="FA197" s="209"/>
      <c r="FB197" s="209"/>
      <c r="FC197" s="209"/>
      <c r="FD197" s="209"/>
      <c r="FE197" s="209"/>
      <c r="FF197" s="209"/>
      <c r="FG197" s="209"/>
      <c r="FH197" s="209"/>
      <c r="FI197" s="209"/>
      <c r="FJ197" s="209"/>
      <c r="FK197" s="209"/>
      <c r="FL197" s="209"/>
      <c r="FM197" s="209"/>
      <c r="FN197" s="209"/>
      <c r="FO197" s="209"/>
      <c r="FP197" s="209"/>
      <c r="FQ197" s="209"/>
      <c r="FR197" s="209"/>
      <c r="FS197" s="209"/>
      <c r="FT197" s="209"/>
      <c r="FU197" s="209"/>
      <c r="FV197" s="209"/>
      <c r="FW197" s="209"/>
      <c r="FX197" s="209"/>
      <c r="FY197" s="209"/>
      <c r="FZ197" s="209"/>
      <c r="GA197" s="209"/>
      <c r="GB197" s="209"/>
      <c r="GC197" s="209"/>
      <c r="GD197" s="209"/>
      <c r="GE197" s="209"/>
      <c r="GF197" s="209"/>
      <c r="GG197" s="209"/>
      <c r="GH197" s="209"/>
      <c r="GI197" s="209"/>
      <c r="GJ197" s="209"/>
      <c r="GK197" s="209"/>
      <c r="GL197" s="209"/>
      <c r="GM197" s="209"/>
      <c r="GN197" s="209"/>
      <c r="GO197" s="209"/>
      <c r="GP197" s="209"/>
      <c r="GQ197" s="209"/>
      <c r="GR197" s="209"/>
      <c r="GS197" s="209"/>
      <c r="GT197" s="209"/>
      <c r="GU197" s="209"/>
      <c r="GV197" s="209"/>
      <c r="GW197" s="209"/>
      <c r="GX197" s="209"/>
      <c r="GY197" s="209"/>
      <c r="GZ197" s="209"/>
      <c r="HA197" s="209"/>
      <c r="HB197" s="209"/>
      <c r="HC197" s="209"/>
      <c r="HD197" s="209"/>
      <c r="HE197" s="209"/>
      <c r="HF197" s="209"/>
      <c r="HG197" s="209"/>
      <c r="HH197" s="209"/>
      <c r="HI197" s="209"/>
      <c r="HJ197" s="209"/>
      <c r="HK197" s="209"/>
      <c r="HL197" s="209"/>
      <c r="HM197" s="209"/>
      <c r="HN197" s="209"/>
      <c r="HO197" s="209"/>
    </row>
    <row r="198" spans="1:223" s="211" customFormat="1" x14ac:dyDescent="0.25">
      <c r="A198" s="209"/>
      <c r="B198" s="202"/>
      <c r="C198" s="210"/>
      <c r="D198" s="202"/>
      <c r="E198" s="202"/>
      <c r="F198" s="202"/>
      <c r="G198" s="202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  <c r="BJ198" s="209"/>
      <c r="BK198" s="209"/>
      <c r="BL198" s="209"/>
      <c r="BM198" s="209"/>
      <c r="BN198" s="209"/>
      <c r="BO198" s="209"/>
      <c r="BP198" s="209"/>
      <c r="BQ198" s="209"/>
      <c r="BR198" s="209"/>
      <c r="BS198" s="209"/>
      <c r="BT198" s="209"/>
      <c r="BU198" s="209"/>
      <c r="BV198" s="209"/>
      <c r="BW198" s="209"/>
      <c r="BX198" s="209"/>
      <c r="BY198" s="209"/>
      <c r="BZ198" s="209"/>
      <c r="CA198" s="209"/>
      <c r="CB198" s="209"/>
      <c r="CC198" s="209"/>
      <c r="CD198" s="209"/>
      <c r="CE198" s="209"/>
      <c r="CF198" s="209"/>
      <c r="CG198" s="209"/>
      <c r="CH198" s="209"/>
      <c r="CI198" s="209"/>
      <c r="CJ198" s="209"/>
      <c r="CK198" s="209"/>
      <c r="CL198" s="209"/>
      <c r="CM198" s="209"/>
      <c r="CN198" s="209"/>
      <c r="CO198" s="209"/>
      <c r="CP198" s="209"/>
      <c r="CQ198" s="209"/>
      <c r="CR198" s="209"/>
      <c r="CS198" s="209"/>
      <c r="CT198" s="209"/>
      <c r="CU198" s="209"/>
      <c r="CV198" s="209"/>
      <c r="CW198" s="209"/>
      <c r="CX198" s="209"/>
      <c r="CY198" s="209"/>
      <c r="CZ198" s="209"/>
      <c r="DA198" s="209"/>
      <c r="DB198" s="209"/>
      <c r="DC198" s="209"/>
      <c r="DD198" s="209"/>
      <c r="DE198" s="209"/>
      <c r="DF198" s="209"/>
      <c r="DG198" s="209"/>
      <c r="DH198" s="209"/>
      <c r="DI198" s="209"/>
      <c r="DJ198" s="209"/>
      <c r="DK198" s="209"/>
      <c r="DL198" s="209"/>
      <c r="DM198" s="209"/>
      <c r="DN198" s="209"/>
      <c r="DO198" s="209"/>
      <c r="DP198" s="209"/>
      <c r="DQ198" s="209"/>
      <c r="DR198" s="209"/>
      <c r="DS198" s="209"/>
      <c r="DT198" s="209"/>
      <c r="DU198" s="209"/>
      <c r="DV198" s="209"/>
      <c r="DW198" s="209"/>
      <c r="DX198" s="209"/>
      <c r="DY198" s="209"/>
      <c r="DZ198" s="209"/>
      <c r="EA198" s="209"/>
      <c r="EB198" s="209"/>
      <c r="EC198" s="209"/>
      <c r="ED198" s="209"/>
      <c r="EE198" s="209"/>
      <c r="EF198" s="209"/>
      <c r="EG198" s="209"/>
      <c r="EH198" s="209"/>
      <c r="EI198" s="209"/>
      <c r="EJ198" s="209"/>
      <c r="EK198" s="209"/>
      <c r="EL198" s="209"/>
      <c r="EM198" s="209"/>
      <c r="EN198" s="209"/>
      <c r="EO198" s="209"/>
      <c r="EP198" s="209"/>
      <c r="EQ198" s="209"/>
      <c r="ER198" s="209"/>
      <c r="ES198" s="209"/>
      <c r="ET198" s="209"/>
      <c r="EU198" s="209"/>
      <c r="EV198" s="209"/>
      <c r="EW198" s="209"/>
      <c r="EX198" s="209"/>
      <c r="EY198" s="209"/>
      <c r="EZ198" s="209"/>
      <c r="FA198" s="209"/>
      <c r="FB198" s="209"/>
      <c r="FC198" s="209"/>
      <c r="FD198" s="209"/>
      <c r="FE198" s="209"/>
      <c r="FF198" s="209"/>
      <c r="FG198" s="209"/>
      <c r="FH198" s="209"/>
      <c r="FI198" s="209"/>
      <c r="FJ198" s="209"/>
      <c r="FK198" s="209"/>
      <c r="FL198" s="209"/>
      <c r="FM198" s="209"/>
      <c r="FN198" s="209"/>
      <c r="FO198" s="209"/>
      <c r="FP198" s="209"/>
      <c r="FQ198" s="209"/>
      <c r="FR198" s="209"/>
      <c r="FS198" s="209"/>
      <c r="FT198" s="209"/>
      <c r="FU198" s="209"/>
      <c r="FV198" s="209"/>
      <c r="FW198" s="209"/>
      <c r="FX198" s="209"/>
      <c r="FY198" s="209"/>
      <c r="FZ198" s="209"/>
      <c r="GA198" s="209"/>
      <c r="GB198" s="209"/>
      <c r="GC198" s="209"/>
      <c r="GD198" s="209"/>
      <c r="GE198" s="209"/>
      <c r="GF198" s="209"/>
      <c r="GG198" s="209"/>
      <c r="GH198" s="209"/>
      <c r="GI198" s="209"/>
      <c r="GJ198" s="209"/>
      <c r="GK198" s="209"/>
      <c r="GL198" s="209"/>
      <c r="GM198" s="209"/>
      <c r="GN198" s="209"/>
      <c r="GO198" s="209"/>
      <c r="GP198" s="209"/>
      <c r="GQ198" s="209"/>
      <c r="GR198" s="209"/>
      <c r="GS198" s="209"/>
      <c r="GT198" s="209"/>
      <c r="GU198" s="209"/>
      <c r="GV198" s="209"/>
      <c r="GW198" s="209"/>
      <c r="GX198" s="209"/>
      <c r="GY198" s="209"/>
      <c r="GZ198" s="209"/>
      <c r="HA198" s="209"/>
      <c r="HB198" s="209"/>
      <c r="HC198" s="209"/>
      <c r="HD198" s="209"/>
      <c r="HE198" s="209"/>
      <c r="HF198" s="209"/>
      <c r="HG198" s="209"/>
      <c r="HH198" s="209"/>
      <c r="HI198" s="209"/>
      <c r="HJ198" s="209"/>
      <c r="HK198" s="209"/>
      <c r="HL198" s="209"/>
      <c r="HM198" s="209"/>
      <c r="HN198" s="209"/>
      <c r="HO198" s="209"/>
    </row>
    <row r="199" spans="1:223" s="211" customFormat="1" x14ac:dyDescent="0.25">
      <c r="A199" s="209"/>
      <c r="B199" s="202"/>
      <c r="C199" s="210"/>
      <c r="D199" s="202"/>
      <c r="E199" s="202"/>
      <c r="F199" s="202"/>
      <c r="G199" s="202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  <c r="BJ199" s="209"/>
      <c r="BK199" s="209"/>
      <c r="BL199" s="209"/>
      <c r="BM199" s="209"/>
      <c r="BN199" s="209"/>
      <c r="BO199" s="209"/>
      <c r="BP199" s="209"/>
      <c r="BQ199" s="209"/>
      <c r="BR199" s="209"/>
      <c r="BS199" s="209"/>
      <c r="BT199" s="209"/>
      <c r="BU199" s="209"/>
      <c r="BV199" s="209"/>
      <c r="BW199" s="209"/>
      <c r="BX199" s="209"/>
      <c r="BY199" s="209"/>
      <c r="BZ199" s="209"/>
      <c r="CA199" s="209"/>
      <c r="CB199" s="209"/>
      <c r="CC199" s="209"/>
      <c r="CD199" s="209"/>
      <c r="CE199" s="209"/>
      <c r="CF199" s="209"/>
      <c r="CG199" s="209"/>
      <c r="CH199" s="209"/>
      <c r="CI199" s="209"/>
      <c r="CJ199" s="209"/>
      <c r="CK199" s="209"/>
      <c r="CL199" s="209"/>
      <c r="CM199" s="209"/>
      <c r="CN199" s="209"/>
      <c r="CO199" s="209"/>
      <c r="CP199" s="209"/>
      <c r="CQ199" s="209"/>
      <c r="CR199" s="209"/>
      <c r="CS199" s="209"/>
      <c r="CT199" s="209"/>
      <c r="CU199" s="209"/>
      <c r="CV199" s="209"/>
      <c r="CW199" s="209"/>
      <c r="CX199" s="209"/>
      <c r="CY199" s="209"/>
      <c r="CZ199" s="209"/>
      <c r="DA199" s="209"/>
      <c r="DB199" s="209"/>
      <c r="DC199" s="209"/>
      <c r="DD199" s="209"/>
      <c r="DE199" s="209"/>
      <c r="DF199" s="209"/>
      <c r="DG199" s="209"/>
      <c r="DH199" s="209"/>
      <c r="DI199" s="209"/>
      <c r="DJ199" s="209"/>
      <c r="DK199" s="209"/>
      <c r="DL199" s="209"/>
      <c r="DM199" s="209"/>
      <c r="DN199" s="209"/>
      <c r="DO199" s="209"/>
      <c r="DP199" s="209"/>
      <c r="DQ199" s="209"/>
      <c r="DR199" s="209"/>
      <c r="DS199" s="209"/>
      <c r="DT199" s="209"/>
      <c r="DU199" s="209"/>
      <c r="DV199" s="209"/>
      <c r="DW199" s="209"/>
      <c r="DX199" s="209"/>
      <c r="DY199" s="209"/>
      <c r="DZ199" s="209"/>
      <c r="EA199" s="209"/>
      <c r="EB199" s="209"/>
      <c r="EC199" s="209"/>
      <c r="ED199" s="209"/>
      <c r="EE199" s="209"/>
      <c r="EF199" s="209"/>
      <c r="EG199" s="209"/>
      <c r="EH199" s="209"/>
      <c r="EI199" s="209"/>
      <c r="EJ199" s="209"/>
      <c r="EK199" s="209"/>
      <c r="EL199" s="209"/>
      <c r="EM199" s="209"/>
      <c r="EN199" s="209"/>
      <c r="EO199" s="209"/>
      <c r="EP199" s="209"/>
      <c r="EQ199" s="209"/>
      <c r="ER199" s="209"/>
      <c r="ES199" s="209"/>
      <c r="ET199" s="209"/>
      <c r="EU199" s="209"/>
      <c r="EV199" s="209"/>
      <c r="EW199" s="209"/>
      <c r="EX199" s="209"/>
      <c r="EY199" s="209"/>
      <c r="EZ199" s="209"/>
      <c r="FA199" s="209"/>
      <c r="FB199" s="209"/>
      <c r="FC199" s="209"/>
      <c r="FD199" s="209"/>
      <c r="FE199" s="209"/>
      <c r="FF199" s="209"/>
      <c r="FG199" s="209"/>
      <c r="FH199" s="209"/>
      <c r="FI199" s="209"/>
      <c r="FJ199" s="209"/>
      <c r="FK199" s="209"/>
      <c r="FL199" s="209"/>
      <c r="FM199" s="209"/>
      <c r="FN199" s="209"/>
      <c r="FO199" s="209"/>
      <c r="FP199" s="209"/>
      <c r="FQ199" s="209"/>
      <c r="FR199" s="209"/>
      <c r="FS199" s="209"/>
      <c r="FT199" s="209"/>
      <c r="FU199" s="209"/>
      <c r="FV199" s="209"/>
      <c r="FW199" s="209"/>
      <c r="FX199" s="209"/>
      <c r="FY199" s="209"/>
      <c r="FZ199" s="209"/>
      <c r="GA199" s="209"/>
      <c r="GB199" s="209"/>
      <c r="GC199" s="209"/>
      <c r="GD199" s="209"/>
      <c r="GE199" s="209"/>
      <c r="GF199" s="209"/>
      <c r="GG199" s="209"/>
      <c r="GH199" s="209"/>
      <c r="GI199" s="209"/>
      <c r="GJ199" s="209"/>
      <c r="GK199" s="209"/>
      <c r="GL199" s="209"/>
      <c r="GM199" s="209"/>
      <c r="GN199" s="209"/>
      <c r="GO199" s="209"/>
      <c r="GP199" s="209"/>
      <c r="GQ199" s="209"/>
      <c r="GR199" s="209"/>
      <c r="GS199" s="209"/>
      <c r="GT199" s="209"/>
      <c r="GU199" s="209"/>
      <c r="GV199" s="209"/>
      <c r="GW199" s="209"/>
      <c r="GX199" s="209"/>
      <c r="GY199" s="209"/>
      <c r="GZ199" s="209"/>
      <c r="HA199" s="209"/>
      <c r="HB199" s="209"/>
      <c r="HC199" s="209"/>
      <c r="HD199" s="209"/>
      <c r="HE199" s="209"/>
      <c r="HF199" s="209"/>
      <c r="HG199" s="209"/>
      <c r="HH199" s="209"/>
      <c r="HI199" s="209"/>
      <c r="HJ199" s="209"/>
      <c r="HK199" s="209"/>
      <c r="HL199" s="209"/>
      <c r="HM199" s="209"/>
      <c r="HN199" s="209"/>
      <c r="HO199" s="209"/>
    </row>
    <row r="200" spans="1:223" s="211" customFormat="1" x14ac:dyDescent="0.25">
      <c r="A200" s="209"/>
      <c r="B200" s="202"/>
      <c r="C200" s="210"/>
      <c r="D200" s="202"/>
      <c r="E200" s="202"/>
      <c r="F200" s="202"/>
      <c r="G200" s="202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  <c r="BJ200" s="209"/>
      <c r="BK200" s="209"/>
      <c r="BL200" s="209"/>
      <c r="BM200" s="209"/>
      <c r="BN200" s="209"/>
      <c r="BO200" s="209"/>
      <c r="BP200" s="209"/>
      <c r="BQ200" s="209"/>
      <c r="BR200" s="209"/>
      <c r="BS200" s="209"/>
      <c r="BT200" s="209"/>
      <c r="BU200" s="209"/>
      <c r="BV200" s="209"/>
      <c r="BW200" s="209"/>
      <c r="BX200" s="209"/>
      <c r="BY200" s="209"/>
      <c r="BZ200" s="209"/>
      <c r="CA200" s="209"/>
      <c r="CB200" s="209"/>
      <c r="CC200" s="209"/>
      <c r="CD200" s="209"/>
      <c r="CE200" s="209"/>
      <c r="CF200" s="209"/>
      <c r="CG200" s="209"/>
      <c r="CH200" s="209"/>
      <c r="CI200" s="209"/>
      <c r="CJ200" s="209"/>
      <c r="CK200" s="209"/>
      <c r="CL200" s="209"/>
      <c r="CM200" s="209"/>
      <c r="CN200" s="209"/>
      <c r="CO200" s="209"/>
      <c r="CP200" s="209"/>
      <c r="CQ200" s="209"/>
      <c r="CR200" s="209"/>
      <c r="CS200" s="209"/>
      <c r="CT200" s="209"/>
      <c r="CU200" s="209"/>
      <c r="CV200" s="209"/>
      <c r="CW200" s="209"/>
      <c r="CX200" s="209"/>
      <c r="CY200" s="209"/>
      <c r="CZ200" s="209"/>
      <c r="DA200" s="209"/>
      <c r="DB200" s="209"/>
      <c r="DC200" s="209"/>
      <c r="DD200" s="209"/>
      <c r="DE200" s="209"/>
      <c r="DF200" s="209"/>
      <c r="DG200" s="209"/>
      <c r="DH200" s="209"/>
      <c r="DI200" s="209"/>
      <c r="DJ200" s="209"/>
      <c r="DK200" s="209"/>
      <c r="DL200" s="209"/>
      <c r="DM200" s="209"/>
      <c r="DN200" s="209"/>
      <c r="DO200" s="209"/>
      <c r="DP200" s="209"/>
      <c r="DQ200" s="209"/>
      <c r="DR200" s="209"/>
      <c r="DS200" s="209"/>
      <c r="DT200" s="209"/>
      <c r="DU200" s="209"/>
      <c r="DV200" s="209"/>
      <c r="DW200" s="209"/>
      <c r="DX200" s="209"/>
      <c r="DY200" s="209"/>
      <c r="DZ200" s="209"/>
      <c r="EA200" s="209"/>
      <c r="EB200" s="209"/>
      <c r="EC200" s="209"/>
      <c r="ED200" s="209"/>
      <c r="EE200" s="209"/>
      <c r="EF200" s="209"/>
      <c r="EG200" s="209"/>
      <c r="EH200" s="209"/>
      <c r="EI200" s="209"/>
      <c r="EJ200" s="209"/>
      <c r="EK200" s="209"/>
      <c r="EL200" s="209"/>
      <c r="EM200" s="209"/>
      <c r="EN200" s="209"/>
      <c r="EO200" s="209"/>
      <c r="EP200" s="209"/>
      <c r="EQ200" s="209"/>
      <c r="ER200" s="209"/>
      <c r="ES200" s="209"/>
      <c r="ET200" s="209"/>
      <c r="EU200" s="209"/>
      <c r="EV200" s="209"/>
      <c r="EW200" s="209"/>
      <c r="EX200" s="209"/>
      <c r="EY200" s="209"/>
      <c r="EZ200" s="209"/>
      <c r="FA200" s="209"/>
      <c r="FB200" s="209"/>
      <c r="FC200" s="209"/>
      <c r="FD200" s="209"/>
      <c r="FE200" s="209"/>
      <c r="FF200" s="209"/>
      <c r="FG200" s="209"/>
      <c r="FH200" s="209"/>
      <c r="FI200" s="209"/>
      <c r="FJ200" s="209"/>
      <c r="FK200" s="209"/>
      <c r="FL200" s="209"/>
      <c r="FM200" s="209"/>
      <c r="FN200" s="209"/>
      <c r="FO200" s="209"/>
      <c r="FP200" s="209"/>
      <c r="FQ200" s="209"/>
      <c r="FR200" s="209"/>
      <c r="FS200" s="209"/>
      <c r="FT200" s="209"/>
      <c r="FU200" s="209"/>
      <c r="FV200" s="209"/>
      <c r="FW200" s="209"/>
      <c r="FX200" s="209"/>
      <c r="FY200" s="209"/>
      <c r="FZ200" s="209"/>
      <c r="GA200" s="209"/>
      <c r="GB200" s="209"/>
      <c r="GC200" s="209"/>
      <c r="GD200" s="209"/>
      <c r="GE200" s="209"/>
      <c r="GF200" s="209"/>
      <c r="GG200" s="209"/>
      <c r="GH200" s="209"/>
      <c r="GI200" s="209"/>
      <c r="GJ200" s="209"/>
      <c r="GK200" s="209"/>
      <c r="GL200" s="209"/>
      <c r="GM200" s="209"/>
      <c r="GN200" s="209"/>
      <c r="GO200" s="209"/>
      <c r="GP200" s="209"/>
      <c r="GQ200" s="209"/>
      <c r="GR200" s="209"/>
      <c r="GS200" s="209"/>
      <c r="GT200" s="209"/>
      <c r="GU200" s="209"/>
      <c r="GV200" s="209"/>
      <c r="GW200" s="209"/>
      <c r="GX200" s="209"/>
      <c r="GY200" s="209"/>
      <c r="GZ200" s="209"/>
      <c r="HA200" s="209"/>
      <c r="HB200" s="209"/>
      <c r="HC200" s="209"/>
      <c r="HD200" s="209"/>
      <c r="HE200" s="209"/>
      <c r="HF200" s="209"/>
      <c r="HG200" s="209"/>
      <c r="HH200" s="209"/>
      <c r="HI200" s="209"/>
      <c r="HJ200" s="209"/>
      <c r="HK200" s="209"/>
      <c r="HL200" s="209"/>
      <c r="HM200" s="209"/>
      <c r="HN200" s="209"/>
      <c r="HO200" s="209"/>
    </row>
    <row r="201" spans="1:223" s="211" customFormat="1" x14ac:dyDescent="0.25">
      <c r="A201" s="209"/>
      <c r="B201" s="202"/>
      <c r="C201" s="210"/>
      <c r="D201" s="202"/>
      <c r="E201" s="202"/>
      <c r="F201" s="202"/>
      <c r="G201" s="202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  <c r="BJ201" s="209"/>
      <c r="BK201" s="209"/>
      <c r="BL201" s="209"/>
      <c r="BM201" s="209"/>
      <c r="BN201" s="209"/>
      <c r="BO201" s="209"/>
      <c r="BP201" s="209"/>
      <c r="BQ201" s="209"/>
      <c r="BR201" s="209"/>
      <c r="BS201" s="209"/>
      <c r="BT201" s="209"/>
      <c r="BU201" s="209"/>
      <c r="BV201" s="209"/>
      <c r="BW201" s="209"/>
      <c r="BX201" s="209"/>
      <c r="BY201" s="209"/>
      <c r="BZ201" s="209"/>
      <c r="CA201" s="209"/>
      <c r="CB201" s="209"/>
      <c r="CC201" s="209"/>
      <c r="CD201" s="209"/>
      <c r="CE201" s="209"/>
      <c r="CF201" s="209"/>
      <c r="CG201" s="209"/>
      <c r="CH201" s="209"/>
      <c r="CI201" s="209"/>
      <c r="CJ201" s="209"/>
      <c r="CK201" s="209"/>
      <c r="CL201" s="209"/>
      <c r="CM201" s="209"/>
      <c r="CN201" s="209"/>
      <c r="CO201" s="209"/>
      <c r="CP201" s="209"/>
      <c r="CQ201" s="209"/>
      <c r="CR201" s="209"/>
      <c r="CS201" s="209"/>
      <c r="CT201" s="209"/>
      <c r="CU201" s="209"/>
      <c r="CV201" s="209"/>
      <c r="CW201" s="209"/>
      <c r="CX201" s="209"/>
      <c r="CY201" s="209"/>
      <c r="CZ201" s="209"/>
      <c r="DA201" s="209"/>
      <c r="DB201" s="209"/>
      <c r="DC201" s="209"/>
      <c r="DD201" s="209"/>
      <c r="DE201" s="209"/>
      <c r="DF201" s="209"/>
      <c r="DG201" s="209"/>
      <c r="DH201" s="209"/>
      <c r="DI201" s="209"/>
      <c r="DJ201" s="209"/>
      <c r="DK201" s="209"/>
      <c r="DL201" s="209"/>
      <c r="DM201" s="209"/>
      <c r="DN201" s="209"/>
      <c r="DO201" s="209"/>
      <c r="DP201" s="209"/>
      <c r="DQ201" s="209"/>
      <c r="DR201" s="209"/>
      <c r="DS201" s="209"/>
      <c r="DT201" s="209"/>
      <c r="DU201" s="209"/>
      <c r="DV201" s="209"/>
      <c r="DW201" s="209"/>
      <c r="DX201" s="209"/>
      <c r="DY201" s="209"/>
      <c r="DZ201" s="209"/>
      <c r="EA201" s="209"/>
      <c r="EB201" s="209"/>
      <c r="EC201" s="209"/>
      <c r="ED201" s="209"/>
      <c r="EE201" s="209"/>
      <c r="EF201" s="209"/>
      <c r="EG201" s="209"/>
      <c r="EH201" s="209"/>
      <c r="EI201" s="209"/>
      <c r="EJ201" s="209"/>
      <c r="EK201" s="209"/>
      <c r="EL201" s="209"/>
      <c r="EM201" s="209"/>
      <c r="EN201" s="209"/>
      <c r="EO201" s="209"/>
      <c r="EP201" s="209"/>
      <c r="EQ201" s="209"/>
      <c r="ER201" s="209"/>
      <c r="ES201" s="209"/>
      <c r="ET201" s="209"/>
      <c r="EU201" s="209"/>
      <c r="EV201" s="209"/>
      <c r="EW201" s="209"/>
      <c r="EX201" s="209"/>
      <c r="EY201" s="209"/>
      <c r="EZ201" s="209"/>
      <c r="FA201" s="209"/>
      <c r="FB201" s="209"/>
      <c r="FC201" s="209"/>
      <c r="FD201" s="209"/>
      <c r="FE201" s="209"/>
      <c r="FF201" s="209"/>
      <c r="FG201" s="209"/>
      <c r="FH201" s="209"/>
      <c r="FI201" s="209"/>
      <c r="FJ201" s="209"/>
      <c r="FK201" s="209"/>
      <c r="FL201" s="209"/>
      <c r="FM201" s="209"/>
      <c r="FN201" s="209"/>
      <c r="FO201" s="209"/>
      <c r="FP201" s="209"/>
      <c r="FQ201" s="209"/>
      <c r="FR201" s="209"/>
      <c r="FS201" s="209"/>
      <c r="FT201" s="209"/>
      <c r="FU201" s="209"/>
      <c r="FV201" s="209"/>
      <c r="FW201" s="209"/>
      <c r="FX201" s="209"/>
      <c r="FY201" s="209"/>
      <c r="FZ201" s="209"/>
      <c r="GA201" s="209"/>
      <c r="GB201" s="209"/>
      <c r="GC201" s="209"/>
      <c r="GD201" s="209"/>
      <c r="GE201" s="209"/>
      <c r="GF201" s="209"/>
      <c r="GG201" s="209"/>
      <c r="GH201" s="209"/>
      <c r="GI201" s="209"/>
      <c r="GJ201" s="209"/>
      <c r="GK201" s="209"/>
      <c r="GL201" s="209"/>
      <c r="GM201" s="209"/>
      <c r="GN201" s="209"/>
      <c r="GO201" s="209"/>
      <c r="GP201" s="209"/>
      <c r="GQ201" s="209"/>
      <c r="GR201" s="209"/>
      <c r="GS201" s="209"/>
      <c r="GT201" s="209"/>
      <c r="GU201" s="209"/>
      <c r="GV201" s="209"/>
      <c r="GW201" s="209"/>
      <c r="GX201" s="209"/>
      <c r="GY201" s="209"/>
      <c r="GZ201" s="209"/>
      <c r="HA201" s="209"/>
      <c r="HB201" s="209"/>
      <c r="HC201" s="209"/>
      <c r="HD201" s="209"/>
      <c r="HE201" s="209"/>
      <c r="HF201" s="209"/>
      <c r="HG201" s="209"/>
      <c r="HH201" s="209"/>
      <c r="HI201" s="209"/>
      <c r="HJ201" s="209"/>
      <c r="HK201" s="209"/>
      <c r="HL201" s="209"/>
      <c r="HM201" s="209"/>
      <c r="HN201" s="209"/>
      <c r="HO201" s="209"/>
    </row>
    <row r="202" spans="1:223" s="211" customFormat="1" x14ac:dyDescent="0.25">
      <c r="A202" s="209"/>
      <c r="B202" s="202"/>
      <c r="C202" s="210"/>
      <c r="D202" s="202"/>
      <c r="E202" s="202"/>
      <c r="F202" s="202"/>
      <c r="G202" s="202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  <c r="BJ202" s="209"/>
      <c r="BK202" s="209"/>
      <c r="BL202" s="209"/>
      <c r="BM202" s="209"/>
      <c r="BN202" s="209"/>
      <c r="BO202" s="209"/>
      <c r="BP202" s="209"/>
      <c r="BQ202" s="209"/>
      <c r="BR202" s="209"/>
      <c r="BS202" s="209"/>
      <c r="BT202" s="209"/>
      <c r="BU202" s="209"/>
      <c r="BV202" s="209"/>
      <c r="BW202" s="209"/>
      <c r="BX202" s="209"/>
      <c r="BY202" s="209"/>
      <c r="BZ202" s="209"/>
      <c r="CA202" s="209"/>
      <c r="CB202" s="209"/>
      <c r="CC202" s="209"/>
      <c r="CD202" s="209"/>
      <c r="CE202" s="209"/>
      <c r="CF202" s="209"/>
      <c r="CG202" s="209"/>
      <c r="CH202" s="209"/>
      <c r="CI202" s="209"/>
      <c r="CJ202" s="209"/>
      <c r="CK202" s="209"/>
      <c r="CL202" s="209"/>
      <c r="CM202" s="209"/>
      <c r="CN202" s="209"/>
      <c r="CO202" s="209"/>
      <c r="CP202" s="209"/>
      <c r="CQ202" s="209"/>
      <c r="CR202" s="209"/>
      <c r="CS202" s="209"/>
      <c r="CT202" s="209"/>
      <c r="CU202" s="209"/>
      <c r="CV202" s="209"/>
      <c r="CW202" s="209"/>
      <c r="CX202" s="209"/>
      <c r="CY202" s="209"/>
      <c r="CZ202" s="209"/>
      <c r="DA202" s="209"/>
      <c r="DB202" s="209"/>
      <c r="DC202" s="209"/>
      <c r="DD202" s="209"/>
      <c r="DE202" s="209"/>
      <c r="DF202" s="209"/>
      <c r="DG202" s="209"/>
      <c r="DH202" s="209"/>
      <c r="DI202" s="209"/>
      <c r="DJ202" s="209"/>
      <c r="DK202" s="209"/>
      <c r="DL202" s="209"/>
      <c r="DM202" s="209"/>
      <c r="DN202" s="209"/>
      <c r="DO202" s="209"/>
      <c r="DP202" s="209"/>
      <c r="DQ202" s="209"/>
      <c r="DR202" s="209"/>
      <c r="DS202" s="209"/>
      <c r="DT202" s="209"/>
      <c r="DU202" s="209"/>
      <c r="DV202" s="209"/>
      <c r="DW202" s="209"/>
      <c r="DX202" s="209"/>
      <c r="DY202" s="209"/>
      <c r="DZ202" s="209"/>
      <c r="EA202" s="209"/>
      <c r="EB202" s="209"/>
      <c r="EC202" s="209"/>
      <c r="ED202" s="209"/>
      <c r="EE202" s="209"/>
      <c r="EF202" s="209"/>
      <c r="EG202" s="209"/>
      <c r="EH202" s="209"/>
      <c r="EI202" s="209"/>
      <c r="EJ202" s="209"/>
      <c r="EK202" s="209"/>
      <c r="EL202" s="209"/>
      <c r="EM202" s="209"/>
      <c r="EN202" s="209"/>
      <c r="EO202" s="209"/>
      <c r="EP202" s="209"/>
      <c r="EQ202" s="209"/>
      <c r="ER202" s="209"/>
      <c r="ES202" s="209"/>
      <c r="ET202" s="209"/>
      <c r="EU202" s="209"/>
      <c r="EV202" s="209"/>
      <c r="EW202" s="209"/>
      <c r="EX202" s="209"/>
      <c r="EY202" s="209"/>
      <c r="EZ202" s="209"/>
      <c r="FA202" s="209"/>
      <c r="FB202" s="209"/>
      <c r="FC202" s="209"/>
      <c r="FD202" s="209"/>
      <c r="FE202" s="209"/>
      <c r="FF202" s="209"/>
      <c r="FG202" s="209"/>
      <c r="FH202" s="209"/>
      <c r="FI202" s="209"/>
      <c r="FJ202" s="209"/>
      <c r="FK202" s="209"/>
      <c r="FL202" s="209"/>
      <c r="FM202" s="209"/>
      <c r="FN202" s="209"/>
      <c r="FO202" s="209"/>
      <c r="FP202" s="209"/>
      <c r="FQ202" s="209"/>
      <c r="FR202" s="209"/>
      <c r="FS202" s="209"/>
      <c r="FT202" s="209"/>
      <c r="FU202" s="209"/>
      <c r="FV202" s="209"/>
      <c r="FW202" s="209"/>
      <c r="FX202" s="209"/>
      <c r="FY202" s="209"/>
      <c r="FZ202" s="209"/>
      <c r="GA202" s="209"/>
      <c r="GB202" s="209"/>
      <c r="GC202" s="209"/>
      <c r="GD202" s="209"/>
      <c r="GE202" s="209"/>
      <c r="GF202" s="209"/>
      <c r="GG202" s="209"/>
      <c r="GH202" s="209"/>
      <c r="GI202" s="209"/>
      <c r="GJ202" s="209"/>
      <c r="GK202" s="209"/>
      <c r="GL202" s="209"/>
      <c r="GM202" s="209"/>
      <c r="GN202" s="209"/>
      <c r="GO202" s="209"/>
      <c r="GP202" s="209"/>
      <c r="GQ202" s="209"/>
      <c r="GR202" s="209"/>
      <c r="GS202" s="209"/>
      <c r="GT202" s="209"/>
      <c r="GU202" s="209"/>
      <c r="GV202" s="209"/>
      <c r="GW202" s="209"/>
      <c r="GX202" s="209"/>
      <c r="GY202" s="209"/>
      <c r="GZ202" s="209"/>
      <c r="HA202" s="209"/>
      <c r="HB202" s="209"/>
      <c r="HC202" s="209"/>
      <c r="HD202" s="209"/>
      <c r="HE202" s="209"/>
      <c r="HF202" s="209"/>
      <c r="HG202" s="209"/>
      <c r="HH202" s="209"/>
      <c r="HI202" s="209"/>
      <c r="HJ202" s="209"/>
      <c r="HK202" s="209"/>
      <c r="HL202" s="209"/>
      <c r="HM202" s="209"/>
      <c r="HN202" s="209"/>
      <c r="HO202" s="209"/>
    </row>
    <row r="203" spans="1:223" s="211" customFormat="1" x14ac:dyDescent="0.25">
      <c r="A203" s="209"/>
      <c r="B203" s="202"/>
      <c r="C203" s="210"/>
      <c r="D203" s="202"/>
      <c r="E203" s="202"/>
      <c r="F203" s="202"/>
      <c r="G203" s="202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  <c r="BJ203" s="209"/>
      <c r="BK203" s="209"/>
      <c r="BL203" s="209"/>
      <c r="BM203" s="209"/>
      <c r="BN203" s="209"/>
      <c r="BO203" s="209"/>
      <c r="BP203" s="209"/>
      <c r="BQ203" s="209"/>
      <c r="BR203" s="209"/>
      <c r="BS203" s="209"/>
      <c r="BT203" s="209"/>
      <c r="BU203" s="209"/>
      <c r="BV203" s="209"/>
      <c r="BW203" s="209"/>
      <c r="BX203" s="209"/>
      <c r="BY203" s="209"/>
      <c r="BZ203" s="209"/>
      <c r="CA203" s="209"/>
      <c r="CB203" s="209"/>
      <c r="CC203" s="209"/>
      <c r="CD203" s="209"/>
      <c r="CE203" s="209"/>
      <c r="CF203" s="209"/>
      <c r="CG203" s="209"/>
      <c r="CH203" s="209"/>
      <c r="CI203" s="209"/>
      <c r="CJ203" s="209"/>
      <c r="CK203" s="209"/>
      <c r="CL203" s="209"/>
      <c r="CM203" s="209"/>
      <c r="CN203" s="209"/>
      <c r="CO203" s="209"/>
      <c r="CP203" s="209"/>
      <c r="CQ203" s="209"/>
      <c r="CR203" s="209"/>
      <c r="CS203" s="209"/>
      <c r="CT203" s="209"/>
      <c r="CU203" s="209"/>
      <c r="CV203" s="209"/>
      <c r="CW203" s="209"/>
      <c r="CX203" s="209"/>
      <c r="CY203" s="209"/>
      <c r="CZ203" s="209"/>
      <c r="DA203" s="209"/>
      <c r="DB203" s="209"/>
      <c r="DC203" s="209"/>
      <c r="DD203" s="209"/>
      <c r="DE203" s="209"/>
      <c r="DF203" s="209"/>
      <c r="DG203" s="209"/>
      <c r="DH203" s="209"/>
      <c r="DI203" s="209"/>
      <c r="DJ203" s="209"/>
      <c r="DK203" s="209"/>
      <c r="DL203" s="209"/>
      <c r="DM203" s="209"/>
      <c r="DN203" s="209"/>
      <c r="DO203" s="209"/>
      <c r="DP203" s="209"/>
      <c r="DQ203" s="209"/>
      <c r="DR203" s="209"/>
      <c r="DS203" s="209"/>
      <c r="DT203" s="209"/>
      <c r="DU203" s="209"/>
      <c r="DV203" s="209"/>
      <c r="DW203" s="209"/>
      <c r="DX203" s="209"/>
      <c r="DY203" s="209"/>
      <c r="DZ203" s="209"/>
      <c r="EA203" s="209"/>
      <c r="EB203" s="209"/>
      <c r="EC203" s="209"/>
      <c r="ED203" s="209"/>
      <c r="EE203" s="209"/>
      <c r="EF203" s="209"/>
      <c r="EG203" s="209"/>
      <c r="EH203" s="209"/>
      <c r="EI203" s="209"/>
      <c r="EJ203" s="209"/>
      <c r="EK203" s="209"/>
      <c r="EL203" s="209"/>
      <c r="EM203" s="209"/>
      <c r="EN203" s="209"/>
      <c r="EO203" s="209"/>
      <c r="EP203" s="209"/>
      <c r="EQ203" s="209"/>
      <c r="ER203" s="209"/>
      <c r="ES203" s="209"/>
      <c r="ET203" s="209"/>
      <c r="EU203" s="209"/>
      <c r="EV203" s="209"/>
      <c r="EW203" s="209"/>
      <c r="EX203" s="209"/>
      <c r="EY203" s="209"/>
      <c r="EZ203" s="209"/>
      <c r="FA203" s="209"/>
      <c r="FB203" s="209"/>
      <c r="FC203" s="209"/>
      <c r="FD203" s="209"/>
      <c r="FE203" s="209"/>
      <c r="FF203" s="209"/>
      <c r="FG203" s="209"/>
      <c r="FH203" s="209"/>
      <c r="FI203" s="209"/>
      <c r="FJ203" s="209"/>
      <c r="FK203" s="209"/>
      <c r="FL203" s="209"/>
      <c r="FM203" s="209"/>
      <c r="FN203" s="209"/>
      <c r="FO203" s="209"/>
      <c r="FP203" s="209"/>
      <c r="FQ203" s="209"/>
      <c r="FR203" s="209"/>
      <c r="FS203" s="209"/>
      <c r="FT203" s="209"/>
      <c r="FU203" s="209"/>
      <c r="FV203" s="209"/>
      <c r="FW203" s="209"/>
      <c r="FX203" s="209"/>
      <c r="FY203" s="209"/>
      <c r="FZ203" s="209"/>
      <c r="GA203" s="209"/>
      <c r="GB203" s="209"/>
      <c r="GC203" s="209"/>
      <c r="GD203" s="209"/>
      <c r="GE203" s="209"/>
      <c r="GF203" s="209"/>
      <c r="GG203" s="209"/>
      <c r="GH203" s="209"/>
      <c r="GI203" s="209"/>
      <c r="GJ203" s="209"/>
      <c r="GK203" s="209"/>
      <c r="GL203" s="209"/>
      <c r="GM203" s="209"/>
      <c r="GN203" s="209"/>
      <c r="GO203" s="209"/>
      <c r="GP203" s="209"/>
      <c r="GQ203" s="209"/>
      <c r="GR203" s="209"/>
      <c r="GS203" s="209"/>
      <c r="GT203" s="209"/>
      <c r="GU203" s="209"/>
      <c r="GV203" s="209"/>
      <c r="GW203" s="209"/>
      <c r="GX203" s="209"/>
      <c r="GY203" s="209"/>
      <c r="GZ203" s="209"/>
      <c r="HA203" s="209"/>
      <c r="HB203" s="209"/>
      <c r="HC203" s="209"/>
      <c r="HD203" s="209"/>
      <c r="HE203" s="209"/>
      <c r="HF203" s="209"/>
      <c r="HG203" s="209"/>
      <c r="HH203" s="209"/>
      <c r="HI203" s="209"/>
      <c r="HJ203" s="209"/>
      <c r="HK203" s="209"/>
      <c r="HL203" s="209"/>
      <c r="HM203" s="209"/>
      <c r="HN203" s="209"/>
      <c r="HO203" s="209"/>
    </row>
    <row r="204" spans="1:223" s="211" customFormat="1" x14ac:dyDescent="0.25">
      <c r="A204" s="209"/>
      <c r="B204" s="202"/>
      <c r="C204" s="210"/>
      <c r="D204" s="202"/>
      <c r="E204" s="202"/>
      <c r="F204" s="202"/>
      <c r="G204" s="202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  <c r="BJ204" s="209"/>
      <c r="BK204" s="209"/>
      <c r="BL204" s="209"/>
      <c r="BM204" s="209"/>
      <c r="BN204" s="209"/>
      <c r="BO204" s="209"/>
      <c r="BP204" s="209"/>
      <c r="BQ204" s="209"/>
      <c r="BR204" s="209"/>
      <c r="BS204" s="209"/>
      <c r="BT204" s="209"/>
      <c r="BU204" s="209"/>
      <c r="BV204" s="209"/>
      <c r="BW204" s="209"/>
      <c r="BX204" s="209"/>
      <c r="BY204" s="209"/>
      <c r="BZ204" s="209"/>
      <c r="CA204" s="209"/>
      <c r="CB204" s="209"/>
      <c r="CC204" s="209"/>
      <c r="CD204" s="209"/>
      <c r="CE204" s="209"/>
      <c r="CF204" s="209"/>
      <c r="CG204" s="209"/>
      <c r="CH204" s="209"/>
      <c r="CI204" s="209"/>
      <c r="CJ204" s="209"/>
      <c r="CK204" s="209"/>
      <c r="CL204" s="209"/>
      <c r="CM204" s="209"/>
      <c r="CN204" s="209"/>
      <c r="CO204" s="209"/>
      <c r="CP204" s="209"/>
      <c r="CQ204" s="209"/>
      <c r="CR204" s="209"/>
      <c r="CS204" s="209"/>
      <c r="CT204" s="209"/>
      <c r="CU204" s="209"/>
      <c r="CV204" s="209"/>
      <c r="CW204" s="209"/>
      <c r="CX204" s="209"/>
      <c r="CY204" s="209"/>
      <c r="CZ204" s="209"/>
      <c r="DA204" s="209"/>
      <c r="DB204" s="209"/>
      <c r="DC204" s="209"/>
      <c r="DD204" s="209"/>
      <c r="DE204" s="209"/>
      <c r="DF204" s="209"/>
      <c r="DG204" s="209"/>
      <c r="DH204" s="209"/>
      <c r="DI204" s="209"/>
      <c r="DJ204" s="209"/>
      <c r="DK204" s="209"/>
      <c r="DL204" s="209"/>
      <c r="DM204" s="209"/>
      <c r="DN204" s="209"/>
      <c r="DO204" s="209"/>
      <c r="DP204" s="209"/>
      <c r="DQ204" s="209"/>
      <c r="DR204" s="209"/>
      <c r="DS204" s="209"/>
      <c r="DT204" s="209"/>
      <c r="DU204" s="209"/>
      <c r="DV204" s="209"/>
      <c r="DW204" s="209"/>
      <c r="DX204" s="209"/>
      <c r="DY204" s="209"/>
      <c r="DZ204" s="209"/>
      <c r="EA204" s="209"/>
      <c r="EB204" s="209"/>
      <c r="EC204" s="209"/>
      <c r="ED204" s="209"/>
      <c r="EE204" s="209"/>
      <c r="EF204" s="209"/>
      <c r="EG204" s="209"/>
      <c r="EH204" s="209"/>
      <c r="EI204" s="209"/>
      <c r="EJ204" s="209"/>
      <c r="EK204" s="209"/>
      <c r="EL204" s="209"/>
      <c r="EM204" s="209"/>
      <c r="EN204" s="209"/>
      <c r="EO204" s="209"/>
      <c r="EP204" s="209"/>
      <c r="EQ204" s="209"/>
      <c r="ER204" s="209"/>
      <c r="ES204" s="209"/>
      <c r="ET204" s="209"/>
      <c r="EU204" s="209"/>
      <c r="EV204" s="209"/>
      <c r="EW204" s="209"/>
      <c r="EX204" s="209"/>
      <c r="EY204" s="209"/>
      <c r="EZ204" s="209"/>
      <c r="FA204" s="209"/>
      <c r="FB204" s="209"/>
      <c r="FC204" s="209"/>
      <c r="FD204" s="209"/>
      <c r="FE204" s="209"/>
      <c r="FF204" s="209"/>
      <c r="FG204" s="209"/>
      <c r="FH204" s="209"/>
      <c r="FI204" s="209"/>
      <c r="FJ204" s="209"/>
      <c r="FK204" s="209"/>
      <c r="FL204" s="209"/>
      <c r="FM204" s="209"/>
      <c r="FN204" s="209"/>
      <c r="FO204" s="209"/>
      <c r="FP204" s="209"/>
      <c r="FQ204" s="209"/>
      <c r="FR204" s="209"/>
      <c r="FS204" s="209"/>
      <c r="FT204" s="209"/>
      <c r="FU204" s="209"/>
      <c r="FV204" s="209"/>
      <c r="FW204" s="209"/>
      <c r="FX204" s="209"/>
      <c r="FY204" s="209"/>
      <c r="FZ204" s="209"/>
      <c r="GA204" s="209"/>
      <c r="GB204" s="209"/>
      <c r="GC204" s="209"/>
      <c r="GD204" s="209"/>
      <c r="GE204" s="209"/>
      <c r="GF204" s="209"/>
      <c r="GG204" s="209"/>
      <c r="GH204" s="209"/>
      <c r="GI204" s="209"/>
      <c r="GJ204" s="209"/>
      <c r="GK204" s="209"/>
      <c r="GL204" s="209"/>
      <c r="GM204" s="209"/>
      <c r="GN204" s="209"/>
      <c r="GO204" s="209"/>
      <c r="GP204" s="209"/>
      <c r="GQ204" s="209"/>
      <c r="GR204" s="209"/>
      <c r="GS204" s="209"/>
      <c r="GT204" s="209"/>
      <c r="GU204" s="209"/>
      <c r="GV204" s="209"/>
      <c r="GW204" s="209"/>
      <c r="GX204" s="209"/>
      <c r="GY204" s="209"/>
      <c r="GZ204" s="209"/>
      <c r="HA204" s="209"/>
      <c r="HB204" s="209"/>
      <c r="HC204" s="209"/>
      <c r="HD204" s="209"/>
      <c r="HE204" s="209"/>
      <c r="HF204" s="209"/>
      <c r="HG204" s="209"/>
      <c r="HH204" s="209"/>
      <c r="HI204" s="209"/>
      <c r="HJ204" s="209"/>
      <c r="HK204" s="209"/>
      <c r="HL204" s="209"/>
      <c r="HM204" s="209"/>
      <c r="HN204" s="209"/>
      <c r="HO204" s="209"/>
    </row>
    <row r="205" spans="1:223" s="211" customFormat="1" x14ac:dyDescent="0.25">
      <c r="A205" s="209"/>
      <c r="B205" s="202"/>
      <c r="C205" s="210"/>
      <c r="D205" s="202"/>
      <c r="E205" s="202"/>
      <c r="F205" s="202"/>
      <c r="G205" s="202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  <c r="BJ205" s="209"/>
      <c r="BK205" s="209"/>
      <c r="BL205" s="209"/>
      <c r="BM205" s="209"/>
      <c r="BN205" s="209"/>
      <c r="BO205" s="209"/>
      <c r="BP205" s="209"/>
      <c r="BQ205" s="209"/>
      <c r="BR205" s="209"/>
      <c r="BS205" s="209"/>
      <c r="BT205" s="209"/>
      <c r="BU205" s="209"/>
      <c r="BV205" s="209"/>
      <c r="BW205" s="209"/>
      <c r="BX205" s="209"/>
      <c r="BY205" s="209"/>
      <c r="BZ205" s="209"/>
      <c r="CA205" s="209"/>
      <c r="CB205" s="209"/>
      <c r="CC205" s="209"/>
      <c r="CD205" s="209"/>
      <c r="CE205" s="209"/>
      <c r="CF205" s="209"/>
      <c r="CG205" s="209"/>
      <c r="CH205" s="209"/>
      <c r="CI205" s="209"/>
      <c r="CJ205" s="209"/>
      <c r="CK205" s="209"/>
      <c r="CL205" s="209"/>
      <c r="CM205" s="209"/>
      <c r="CN205" s="209"/>
      <c r="CO205" s="209"/>
      <c r="CP205" s="209"/>
      <c r="CQ205" s="209"/>
      <c r="CR205" s="209"/>
      <c r="CS205" s="209"/>
      <c r="CT205" s="209"/>
      <c r="CU205" s="209"/>
      <c r="CV205" s="209"/>
      <c r="CW205" s="209"/>
      <c r="CX205" s="209"/>
      <c r="CY205" s="209"/>
      <c r="CZ205" s="209"/>
      <c r="DA205" s="209"/>
      <c r="DB205" s="209"/>
      <c r="DC205" s="209"/>
      <c r="DD205" s="209"/>
      <c r="DE205" s="209"/>
      <c r="DF205" s="209"/>
      <c r="DG205" s="209"/>
      <c r="DH205" s="209"/>
      <c r="DI205" s="209"/>
      <c r="DJ205" s="209"/>
      <c r="DK205" s="209"/>
      <c r="DL205" s="209"/>
      <c r="DM205" s="209"/>
      <c r="DN205" s="209"/>
      <c r="DO205" s="209"/>
      <c r="DP205" s="209"/>
      <c r="DQ205" s="209"/>
      <c r="DR205" s="209"/>
      <c r="DS205" s="209"/>
      <c r="DT205" s="209"/>
      <c r="DU205" s="209"/>
      <c r="DV205" s="209"/>
      <c r="DW205" s="209"/>
      <c r="DX205" s="209"/>
      <c r="DY205" s="209"/>
      <c r="DZ205" s="209"/>
      <c r="EA205" s="209"/>
      <c r="EB205" s="209"/>
      <c r="EC205" s="209"/>
      <c r="ED205" s="209"/>
      <c r="EE205" s="209"/>
      <c r="EF205" s="209"/>
      <c r="EG205" s="209"/>
      <c r="EH205" s="209"/>
      <c r="EI205" s="209"/>
      <c r="EJ205" s="209"/>
      <c r="EK205" s="209"/>
      <c r="EL205" s="209"/>
      <c r="EM205" s="209"/>
      <c r="EN205" s="209"/>
      <c r="EO205" s="209"/>
      <c r="EP205" s="209"/>
      <c r="EQ205" s="209"/>
      <c r="ER205" s="209"/>
      <c r="ES205" s="209"/>
      <c r="ET205" s="209"/>
      <c r="EU205" s="209"/>
      <c r="EV205" s="209"/>
      <c r="EW205" s="209"/>
      <c r="EX205" s="209"/>
      <c r="EY205" s="209"/>
      <c r="EZ205" s="209"/>
      <c r="FA205" s="209"/>
      <c r="FB205" s="209"/>
      <c r="FC205" s="209"/>
      <c r="FD205" s="209"/>
      <c r="FE205" s="209"/>
      <c r="FF205" s="209"/>
      <c r="FG205" s="209"/>
      <c r="FH205" s="209"/>
      <c r="FI205" s="209"/>
      <c r="FJ205" s="209"/>
      <c r="FK205" s="209"/>
      <c r="FL205" s="209"/>
      <c r="FM205" s="209"/>
      <c r="FN205" s="209"/>
      <c r="FO205" s="209"/>
      <c r="FP205" s="209"/>
      <c r="FQ205" s="209"/>
      <c r="FR205" s="209"/>
      <c r="FS205" s="209"/>
      <c r="FT205" s="209"/>
      <c r="FU205" s="209"/>
      <c r="FV205" s="209"/>
      <c r="FW205" s="209"/>
      <c r="FX205" s="209"/>
      <c r="FY205" s="209"/>
      <c r="FZ205" s="209"/>
      <c r="GA205" s="209"/>
      <c r="GB205" s="209"/>
      <c r="GC205" s="209"/>
      <c r="GD205" s="209"/>
      <c r="GE205" s="209"/>
      <c r="GF205" s="209"/>
      <c r="GG205" s="209"/>
      <c r="GH205" s="209"/>
      <c r="GI205" s="209"/>
      <c r="GJ205" s="209"/>
      <c r="GK205" s="209"/>
      <c r="GL205" s="209"/>
      <c r="GM205" s="209"/>
      <c r="GN205" s="209"/>
      <c r="GO205" s="209"/>
      <c r="GP205" s="209"/>
      <c r="GQ205" s="209"/>
      <c r="GR205" s="209"/>
      <c r="GS205" s="209"/>
      <c r="GT205" s="209"/>
      <c r="GU205" s="209"/>
      <c r="GV205" s="209"/>
      <c r="GW205" s="209"/>
      <c r="GX205" s="209"/>
      <c r="GY205" s="209"/>
      <c r="GZ205" s="209"/>
      <c r="HA205" s="209"/>
      <c r="HB205" s="209"/>
      <c r="HC205" s="209"/>
      <c r="HD205" s="209"/>
      <c r="HE205" s="209"/>
      <c r="HF205" s="209"/>
      <c r="HG205" s="209"/>
      <c r="HH205" s="209"/>
      <c r="HI205" s="209"/>
      <c r="HJ205" s="209"/>
      <c r="HK205" s="209"/>
      <c r="HL205" s="209"/>
      <c r="HM205" s="209"/>
      <c r="HN205" s="209"/>
      <c r="HO205" s="209"/>
    </row>
    <row r="206" spans="1:223" s="211" customFormat="1" x14ac:dyDescent="0.25">
      <c r="A206" s="209"/>
      <c r="B206" s="202"/>
      <c r="C206" s="210"/>
      <c r="D206" s="202"/>
      <c r="E206" s="202"/>
      <c r="F206" s="202"/>
      <c r="G206" s="202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  <c r="BJ206" s="209"/>
      <c r="BK206" s="209"/>
      <c r="BL206" s="209"/>
      <c r="BM206" s="209"/>
      <c r="BN206" s="209"/>
      <c r="BO206" s="209"/>
      <c r="BP206" s="209"/>
      <c r="BQ206" s="209"/>
      <c r="BR206" s="209"/>
      <c r="BS206" s="209"/>
      <c r="BT206" s="209"/>
      <c r="BU206" s="209"/>
      <c r="BV206" s="209"/>
      <c r="BW206" s="209"/>
      <c r="BX206" s="209"/>
      <c r="BY206" s="209"/>
      <c r="BZ206" s="209"/>
      <c r="CA206" s="209"/>
      <c r="CB206" s="209"/>
      <c r="CC206" s="209"/>
      <c r="CD206" s="209"/>
      <c r="CE206" s="209"/>
      <c r="CF206" s="209"/>
      <c r="CG206" s="209"/>
      <c r="CH206" s="209"/>
      <c r="CI206" s="209"/>
      <c r="CJ206" s="209"/>
      <c r="CK206" s="209"/>
      <c r="CL206" s="209"/>
      <c r="CM206" s="209"/>
      <c r="CN206" s="209"/>
      <c r="CO206" s="209"/>
      <c r="CP206" s="209"/>
      <c r="CQ206" s="209"/>
      <c r="CR206" s="209"/>
      <c r="CS206" s="209"/>
      <c r="CT206" s="209"/>
      <c r="CU206" s="209"/>
      <c r="CV206" s="209"/>
      <c r="CW206" s="209"/>
      <c r="CX206" s="209"/>
      <c r="CY206" s="209"/>
      <c r="CZ206" s="209"/>
      <c r="DA206" s="209"/>
      <c r="DB206" s="209"/>
      <c r="DC206" s="209"/>
      <c r="DD206" s="209"/>
      <c r="DE206" s="209"/>
      <c r="DF206" s="209"/>
      <c r="DG206" s="209"/>
      <c r="DH206" s="209"/>
      <c r="DI206" s="209"/>
      <c r="DJ206" s="209"/>
      <c r="DK206" s="209"/>
      <c r="DL206" s="209"/>
      <c r="DM206" s="209"/>
      <c r="DN206" s="209"/>
      <c r="DO206" s="209"/>
      <c r="DP206" s="209"/>
      <c r="DQ206" s="209"/>
      <c r="DR206" s="209"/>
      <c r="DS206" s="209"/>
      <c r="DT206" s="209"/>
      <c r="DU206" s="209"/>
      <c r="DV206" s="209"/>
      <c r="DW206" s="209"/>
      <c r="DX206" s="209"/>
      <c r="DY206" s="209"/>
      <c r="DZ206" s="209"/>
      <c r="EA206" s="209"/>
      <c r="EB206" s="209"/>
      <c r="EC206" s="209"/>
      <c r="ED206" s="209"/>
      <c r="EE206" s="209"/>
      <c r="EF206" s="209"/>
      <c r="EG206" s="209"/>
      <c r="EH206" s="209"/>
      <c r="EI206" s="209"/>
      <c r="EJ206" s="209"/>
      <c r="EK206" s="209"/>
      <c r="EL206" s="209"/>
      <c r="EM206" s="209"/>
      <c r="EN206" s="209"/>
      <c r="EO206" s="209"/>
      <c r="EP206" s="209"/>
      <c r="EQ206" s="209"/>
      <c r="ER206" s="209"/>
      <c r="ES206" s="209"/>
      <c r="ET206" s="209"/>
      <c r="EU206" s="209"/>
      <c r="EV206" s="209"/>
      <c r="EW206" s="209"/>
      <c r="EX206" s="209"/>
      <c r="EY206" s="209"/>
      <c r="EZ206" s="209"/>
      <c r="FA206" s="209"/>
      <c r="FB206" s="209"/>
      <c r="FC206" s="209"/>
      <c r="FD206" s="209"/>
      <c r="FE206" s="209"/>
      <c r="FF206" s="209"/>
      <c r="FG206" s="209"/>
      <c r="FH206" s="209"/>
      <c r="FI206" s="209"/>
      <c r="FJ206" s="209"/>
      <c r="FK206" s="209"/>
      <c r="FL206" s="209"/>
      <c r="FM206" s="209"/>
      <c r="FN206" s="209"/>
      <c r="FO206" s="209"/>
      <c r="FP206" s="209"/>
      <c r="FQ206" s="209"/>
      <c r="FR206" s="209"/>
      <c r="FS206" s="209"/>
      <c r="FT206" s="209"/>
      <c r="FU206" s="209"/>
      <c r="FV206" s="209"/>
      <c r="FW206" s="209"/>
      <c r="FX206" s="209"/>
      <c r="FY206" s="209"/>
      <c r="FZ206" s="209"/>
      <c r="GA206" s="209"/>
      <c r="GB206" s="209"/>
      <c r="GC206" s="209"/>
      <c r="GD206" s="209"/>
      <c r="GE206" s="209"/>
      <c r="GF206" s="209"/>
      <c r="GG206" s="209"/>
      <c r="GH206" s="209"/>
      <c r="GI206" s="209"/>
      <c r="GJ206" s="209"/>
      <c r="GK206" s="209"/>
      <c r="GL206" s="209"/>
      <c r="GM206" s="209"/>
      <c r="GN206" s="209"/>
      <c r="GO206" s="209"/>
      <c r="GP206" s="209"/>
      <c r="GQ206" s="209"/>
      <c r="GR206" s="209"/>
      <c r="GS206" s="209"/>
      <c r="GT206" s="209"/>
      <c r="GU206" s="209"/>
      <c r="GV206" s="209"/>
      <c r="GW206" s="209"/>
      <c r="GX206" s="209"/>
      <c r="GY206" s="209"/>
      <c r="GZ206" s="209"/>
      <c r="HA206" s="209"/>
      <c r="HB206" s="209"/>
      <c r="HC206" s="209"/>
      <c r="HD206" s="209"/>
      <c r="HE206" s="209"/>
      <c r="HF206" s="209"/>
      <c r="HG206" s="209"/>
      <c r="HH206" s="209"/>
      <c r="HI206" s="209"/>
      <c r="HJ206" s="209"/>
      <c r="HK206" s="209"/>
      <c r="HL206" s="209"/>
      <c r="HM206" s="209"/>
      <c r="HN206" s="209"/>
      <c r="HO206" s="209"/>
    </row>
    <row r="207" spans="1:223" s="211" customFormat="1" x14ac:dyDescent="0.25">
      <c r="A207" s="209"/>
      <c r="B207" s="202"/>
      <c r="C207" s="210"/>
      <c r="D207" s="202"/>
      <c r="E207" s="202"/>
      <c r="F207" s="202"/>
      <c r="G207" s="202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  <c r="BJ207" s="209"/>
      <c r="BK207" s="209"/>
      <c r="BL207" s="209"/>
      <c r="BM207" s="209"/>
      <c r="BN207" s="209"/>
      <c r="BO207" s="209"/>
      <c r="BP207" s="209"/>
      <c r="BQ207" s="209"/>
      <c r="BR207" s="209"/>
      <c r="BS207" s="209"/>
      <c r="BT207" s="209"/>
      <c r="BU207" s="209"/>
      <c r="BV207" s="209"/>
      <c r="BW207" s="209"/>
      <c r="BX207" s="209"/>
      <c r="BY207" s="209"/>
      <c r="BZ207" s="209"/>
      <c r="CA207" s="209"/>
      <c r="CB207" s="209"/>
      <c r="CC207" s="209"/>
      <c r="CD207" s="209"/>
      <c r="CE207" s="209"/>
      <c r="CF207" s="209"/>
      <c r="CG207" s="209"/>
      <c r="CH207" s="209"/>
      <c r="CI207" s="209"/>
      <c r="CJ207" s="209"/>
      <c r="CK207" s="209"/>
      <c r="CL207" s="209"/>
      <c r="CM207" s="209"/>
      <c r="CN207" s="209"/>
      <c r="CO207" s="209"/>
      <c r="CP207" s="209"/>
      <c r="CQ207" s="209"/>
      <c r="CR207" s="209"/>
      <c r="CS207" s="209"/>
      <c r="CT207" s="209"/>
      <c r="CU207" s="209"/>
      <c r="CV207" s="209"/>
      <c r="CW207" s="209"/>
      <c r="CX207" s="209"/>
      <c r="CY207" s="209"/>
      <c r="CZ207" s="209"/>
      <c r="DA207" s="209"/>
      <c r="DB207" s="209"/>
      <c r="DC207" s="209"/>
      <c r="DD207" s="209"/>
      <c r="DE207" s="209"/>
      <c r="DF207" s="209"/>
      <c r="DG207" s="209"/>
      <c r="DH207" s="209"/>
      <c r="DI207" s="209"/>
      <c r="DJ207" s="209"/>
      <c r="DK207" s="209"/>
      <c r="DL207" s="209"/>
      <c r="DM207" s="209"/>
      <c r="DN207" s="209"/>
      <c r="DO207" s="209"/>
      <c r="DP207" s="209"/>
      <c r="DQ207" s="209"/>
      <c r="DR207" s="209"/>
      <c r="DS207" s="209"/>
      <c r="DT207" s="209"/>
      <c r="DU207" s="209"/>
      <c r="DV207" s="209"/>
      <c r="DW207" s="209"/>
      <c r="DX207" s="209"/>
      <c r="DY207" s="209"/>
      <c r="DZ207" s="209"/>
      <c r="EA207" s="209"/>
      <c r="EB207" s="209"/>
      <c r="EC207" s="209"/>
      <c r="ED207" s="209"/>
      <c r="EE207" s="209"/>
      <c r="EF207" s="209"/>
      <c r="EG207" s="209"/>
      <c r="EH207" s="209"/>
      <c r="EI207" s="209"/>
      <c r="EJ207" s="209"/>
      <c r="EK207" s="209"/>
      <c r="EL207" s="209"/>
      <c r="EM207" s="209"/>
      <c r="EN207" s="209"/>
      <c r="EO207" s="209"/>
      <c r="EP207" s="209"/>
      <c r="EQ207" s="209"/>
      <c r="ER207" s="209"/>
      <c r="ES207" s="209"/>
      <c r="ET207" s="209"/>
      <c r="EU207" s="209"/>
      <c r="EV207" s="209"/>
      <c r="EW207" s="209"/>
      <c r="EX207" s="209"/>
      <c r="EY207" s="209"/>
      <c r="EZ207" s="209"/>
      <c r="FA207" s="209"/>
      <c r="FB207" s="209"/>
      <c r="FC207" s="209"/>
      <c r="FD207" s="209"/>
      <c r="FE207" s="209"/>
      <c r="FF207" s="209"/>
      <c r="FG207" s="209"/>
      <c r="FH207" s="209"/>
      <c r="FI207" s="209"/>
      <c r="FJ207" s="209"/>
      <c r="FK207" s="209"/>
      <c r="FL207" s="209"/>
      <c r="FM207" s="209"/>
      <c r="FN207" s="209"/>
      <c r="FO207" s="209"/>
      <c r="FP207" s="209"/>
      <c r="FQ207" s="209"/>
      <c r="FR207" s="209"/>
      <c r="FS207" s="209"/>
      <c r="FT207" s="209"/>
      <c r="FU207" s="209"/>
      <c r="FV207" s="209"/>
      <c r="FW207" s="209"/>
      <c r="FX207" s="209"/>
      <c r="FY207" s="209"/>
      <c r="FZ207" s="209"/>
      <c r="GA207" s="209"/>
      <c r="GB207" s="209"/>
      <c r="GC207" s="209"/>
      <c r="GD207" s="209"/>
      <c r="GE207" s="209"/>
      <c r="GF207" s="209"/>
      <c r="GG207" s="209"/>
      <c r="GH207" s="209"/>
      <c r="GI207" s="209"/>
      <c r="GJ207" s="209"/>
      <c r="GK207" s="209"/>
      <c r="GL207" s="209"/>
      <c r="GM207" s="209"/>
      <c r="GN207" s="209"/>
      <c r="GO207" s="209"/>
      <c r="GP207" s="209"/>
      <c r="GQ207" s="209"/>
      <c r="GR207" s="209"/>
      <c r="GS207" s="209"/>
      <c r="GT207" s="209"/>
      <c r="GU207" s="209"/>
      <c r="GV207" s="209"/>
      <c r="GW207" s="209"/>
      <c r="GX207" s="209"/>
      <c r="GY207" s="209"/>
      <c r="GZ207" s="209"/>
      <c r="HA207" s="209"/>
      <c r="HB207" s="209"/>
      <c r="HC207" s="209"/>
      <c r="HD207" s="209"/>
      <c r="HE207" s="209"/>
      <c r="HF207" s="209"/>
      <c r="HG207" s="209"/>
      <c r="HH207" s="209"/>
      <c r="HI207" s="209"/>
      <c r="HJ207" s="209"/>
      <c r="HK207" s="209"/>
      <c r="HL207" s="209"/>
      <c r="HM207" s="209"/>
      <c r="HN207" s="209"/>
      <c r="HO207" s="209"/>
    </row>
    <row r="208" spans="1:223" s="211" customFormat="1" x14ac:dyDescent="0.25">
      <c r="A208" s="209"/>
      <c r="B208" s="202"/>
      <c r="C208" s="210"/>
      <c r="D208" s="202"/>
      <c r="E208" s="202"/>
      <c r="F208" s="202"/>
      <c r="G208" s="202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  <c r="BJ208" s="209"/>
      <c r="BK208" s="209"/>
      <c r="BL208" s="209"/>
      <c r="BM208" s="209"/>
      <c r="BN208" s="209"/>
      <c r="BO208" s="209"/>
      <c r="BP208" s="209"/>
      <c r="BQ208" s="209"/>
      <c r="BR208" s="209"/>
      <c r="BS208" s="209"/>
      <c r="BT208" s="209"/>
      <c r="BU208" s="209"/>
      <c r="BV208" s="209"/>
      <c r="BW208" s="209"/>
      <c r="BX208" s="209"/>
      <c r="BY208" s="209"/>
      <c r="BZ208" s="209"/>
      <c r="CA208" s="209"/>
      <c r="CB208" s="209"/>
      <c r="CC208" s="209"/>
      <c r="CD208" s="209"/>
      <c r="CE208" s="209"/>
      <c r="CF208" s="209"/>
      <c r="CG208" s="209"/>
      <c r="CH208" s="209"/>
      <c r="CI208" s="209"/>
      <c r="CJ208" s="209"/>
      <c r="CK208" s="209"/>
      <c r="CL208" s="209"/>
      <c r="CM208" s="209"/>
      <c r="CN208" s="209"/>
      <c r="CO208" s="209"/>
      <c r="CP208" s="209"/>
      <c r="CQ208" s="209"/>
      <c r="CR208" s="209"/>
      <c r="CS208" s="209"/>
      <c r="CT208" s="209"/>
      <c r="CU208" s="209"/>
      <c r="CV208" s="209"/>
      <c r="CW208" s="209"/>
      <c r="CX208" s="209"/>
      <c r="CY208" s="209"/>
      <c r="CZ208" s="209"/>
      <c r="DA208" s="209"/>
      <c r="DB208" s="209"/>
      <c r="DC208" s="209"/>
      <c r="DD208" s="209"/>
      <c r="DE208" s="209"/>
      <c r="DF208" s="209"/>
      <c r="DG208" s="209"/>
      <c r="DH208" s="209"/>
      <c r="DI208" s="209"/>
      <c r="DJ208" s="209"/>
      <c r="DK208" s="209"/>
      <c r="DL208" s="209"/>
      <c r="DM208" s="209"/>
      <c r="DN208" s="209"/>
      <c r="DO208" s="209"/>
      <c r="DP208" s="209"/>
      <c r="DQ208" s="209"/>
      <c r="DR208" s="209"/>
      <c r="DS208" s="209"/>
      <c r="DT208" s="209"/>
      <c r="DU208" s="209"/>
      <c r="DV208" s="209"/>
      <c r="DW208" s="209"/>
      <c r="DX208" s="209"/>
      <c r="DY208" s="209"/>
      <c r="DZ208" s="209"/>
      <c r="EA208" s="209"/>
      <c r="EB208" s="209"/>
      <c r="EC208" s="209"/>
      <c r="ED208" s="209"/>
      <c r="EE208" s="209"/>
      <c r="EF208" s="209"/>
      <c r="EG208" s="209"/>
      <c r="EH208" s="209"/>
      <c r="EI208" s="209"/>
      <c r="EJ208" s="209"/>
      <c r="EK208" s="209"/>
      <c r="EL208" s="209"/>
      <c r="EM208" s="209"/>
      <c r="EN208" s="209"/>
      <c r="EO208" s="209"/>
      <c r="EP208" s="209"/>
      <c r="EQ208" s="209"/>
      <c r="ER208" s="209"/>
      <c r="ES208" s="209"/>
      <c r="ET208" s="209"/>
      <c r="EU208" s="209"/>
      <c r="EV208" s="209"/>
      <c r="EW208" s="209"/>
      <c r="EX208" s="209"/>
      <c r="EY208" s="209"/>
      <c r="EZ208" s="209"/>
      <c r="FA208" s="209"/>
      <c r="FB208" s="209"/>
      <c r="FC208" s="209"/>
      <c r="FD208" s="209"/>
      <c r="FE208" s="209"/>
      <c r="FF208" s="209"/>
      <c r="FG208" s="209"/>
      <c r="FH208" s="209"/>
      <c r="FI208" s="209"/>
      <c r="FJ208" s="209"/>
      <c r="FK208" s="209"/>
      <c r="FL208" s="209"/>
      <c r="FM208" s="209"/>
      <c r="FN208" s="209"/>
      <c r="FO208" s="209"/>
      <c r="FP208" s="209"/>
      <c r="FQ208" s="209"/>
      <c r="FR208" s="209"/>
      <c r="FS208" s="209"/>
      <c r="FT208" s="209"/>
      <c r="FU208" s="209"/>
      <c r="FV208" s="209"/>
      <c r="FW208" s="209"/>
      <c r="FX208" s="209"/>
      <c r="FY208" s="209"/>
      <c r="FZ208" s="209"/>
      <c r="GA208" s="209"/>
      <c r="GB208" s="209"/>
      <c r="GC208" s="209"/>
      <c r="GD208" s="209"/>
      <c r="GE208" s="209"/>
      <c r="GF208" s="209"/>
      <c r="GG208" s="209"/>
      <c r="GH208" s="209"/>
      <c r="GI208" s="209"/>
      <c r="GJ208" s="209"/>
      <c r="GK208" s="209"/>
      <c r="GL208" s="209"/>
      <c r="GM208" s="209"/>
      <c r="GN208" s="209"/>
      <c r="GO208" s="209"/>
      <c r="GP208" s="209"/>
      <c r="GQ208" s="209"/>
      <c r="GR208" s="209"/>
      <c r="GS208" s="209"/>
      <c r="GT208" s="209"/>
      <c r="GU208" s="209"/>
      <c r="GV208" s="209"/>
      <c r="GW208" s="209"/>
      <c r="GX208" s="209"/>
      <c r="GY208" s="209"/>
      <c r="GZ208" s="209"/>
      <c r="HA208" s="209"/>
      <c r="HB208" s="209"/>
      <c r="HC208" s="209"/>
      <c r="HD208" s="209"/>
      <c r="HE208" s="209"/>
      <c r="HF208" s="209"/>
      <c r="HG208" s="209"/>
      <c r="HH208" s="209"/>
      <c r="HI208" s="209"/>
      <c r="HJ208" s="209"/>
      <c r="HK208" s="209"/>
      <c r="HL208" s="209"/>
      <c r="HM208" s="209"/>
      <c r="HN208" s="209"/>
      <c r="HO208" s="209"/>
    </row>
    <row r="209" spans="1:223" s="211" customFormat="1" x14ac:dyDescent="0.25">
      <c r="A209" s="209"/>
      <c r="B209" s="202"/>
      <c r="C209" s="210"/>
      <c r="D209" s="202"/>
      <c r="E209" s="202"/>
      <c r="F209" s="202"/>
      <c r="G209" s="202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  <c r="BJ209" s="209"/>
      <c r="BK209" s="209"/>
      <c r="BL209" s="209"/>
      <c r="BM209" s="209"/>
      <c r="BN209" s="209"/>
      <c r="BO209" s="209"/>
      <c r="BP209" s="209"/>
      <c r="BQ209" s="209"/>
      <c r="BR209" s="209"/>
      <c r="BS209" s="209"/>
      <c r="BT209" s="209"/>
      <c r="BU209" s="209"/>
      <c r="BV209" s="209"/>
      <c r="BW209" s="209"/>
      <c r="BX209" s="209"/>
      <c r="BY209" s="209"/>
      <c r="BZ209" s="209"/>
      <c r="CA209" s="209"/>
      <c r="CB209" s="209"/>
      <c r="CC209" s="209"/>
      <c r="CD209" s="209"/>
      <c r="CE209" s="209"/>
      <c r="CF209" s="209"/>
      <c r="CG209" s="209"/>
      <c r="CH209" s="209"/>
      <c r="CI209" s="209"/>
      <c r="CJ209" s="209"/>
      <c r="CK209" s="209"/>
      <c r="CL209" s="209"/>
      <c r="CM209" s="209"/>
      <c r="CN209" s="209"/>
      <c r="CO209" s="209"/>
      <c r="CP209" s="209"/>
      <c r="CQ209" s="209"/>
      <c r="CR209" s="209"/>
      <c r="CS209" s="209"/>
      <c r="CT209" s="209"/>
      <c r="CU209" s="209"/>
      <c r="CV209" s="209"/>
      <c r="CW209" s="209"/>
      <c r="CX209" s="209"/>
      <c r="CY209" s="209"/>
      <c r="CZ209" s="209"/>
      <c r="DA209" s="209"/>
      <c r="DB209" s="209"/>
      <c r="DC209" s="209"/>
      <c r="DD209" s="209"/>
      <c r="DE209" s="209"/>
      <c r="DF209" s="209"/>
      <c r="DG209" s="209"/>
      <c r="DH209" s="209"/>
      <c r="DI209" s="209"/>
      <c r="DJ209" s="209"/>
      <c r="DK209" s="209"/>
      <c r="DL209" s="209"/>
      <c r="DM209" s="209"/>
      <c r="DN209" s="209"/>
      <c r="DO209" s="209"/>
      <c r="DP209" s="209"/>
      <c r="DQ209" s="209"/>
      <c r="DR209" s="209"/>
      <c r="DS209" s="209"/>
      <c r="DT209" s="209"/>
      <c r="DU209" s="209"/>
      <c r="DV209" s="209"/>
      <c r="DW209" s="209"/>
      <c r="DX209" s="209"/>
      <c r="DY209" s="209"/>
      <c r="DZ209" s="209"/>
      <c r="EA209" s="209"/>
      <c r="EB209" s="209"/>
      <c r="EC209" s="209"/>
      <c r="ED209" s="209"/>
      <c r="EE209" s="209"/>
      <c r="EF209" s="209"/>
      <c r="EG209" s="209"/>
      <c r="EH209" s="209"/>
      <c r="EI209" s="209"/>
      <c r="EJ209" s="209"/>
      <c r="EK209" s="209"/>
      <c r="EL209" s="209"/>
      <c r="EM209" s="209"/>
      <c r="EN209" s="209"/>
      <c r="EO209" s="209"/>
      <c r="EP209" s="209"/>
      <c r="EQ209" s="209"/>
      <c r="ER209" s="209"/>
      <c r="ES209" s="209"/>
      <c r="ET209" s="209"/>
      <c r="EU209" s="209"/>
      <c r="EV209" s="209"/>
      <c r="EW209" s="209"/>
      <c r="EX209" s="209"/>
      <c r="EY209" s="209"/>
      <c r="EZ209" s="209"/>
      <c r="FA209" s="209"/>
      <c r="FB209" s="209"/>
      <c r="FC209" s="209"/>
      <c r="FD209" s="209"/>
      <c r="FE209" s="209"/>
      <c r="FF209" s="209"/>
      <c r="FG209" s="209"/>
      <c r="FH209" s="209"/>
      <c r="FI209" s="209"/>
      <c r="FJ209" s="209"/>
      <c r="FK209" s="209"/>
      <c r="FL209" s="209"/>
      <c r="FM209" s="209"/>
      <c r="FN209" s="209"/>
      <c r="FO209" s="209"/>
      <c r="FP209" s="209"/>
      <c r="FQ209" s="209"/>
      <c r="FR209" s="209"/>
      <c r="FS209" s="209"/>
      <c r="FT209" s="209"/>
      <c r="FU209" s="209"/>
      <c r="FV209" s="209"/>
      <c r="FW209" s="209"/>
      <c r="FX209" s="209"/>
      <c r="FY209" s="209"/>
      <c r="FZ209" s="209"/>
      <c r="GA209" s="209"/>
      <c r="GB209" s="209"/>
      <c r="GC209" s="209"/>
      <c r="GD209" s="209"/>
      <c r="GE209" s="209"/>
      <c r="GF209" s="209"/>
      <c r="GG209" s="209"/>
      <c r="GH209" s="209"/>
      <c r="GI209" s="209"/>
      <c r="GJ209" s="209"/>
      <c r="GK209" s="209"/>
      <c r="GL209" s="209"/>
      <c r="GM209" s="209"/>
      <c r="GN209" s="209"/>
      <c r="GO209" s="209"/>
      <c r="GP209" s="209"/>
      <c r="GQ209" s="209"/>
      <c r="GR209" s="209"/>
      <c r="GS209" s="209"/>
      <c r="GT209" s="209"/>
      <c r="GU209" s="209"/>
      <c r="GV209" s="209"/>
      <c r="GW209" s="209"/>
      <c r="GX209" s="209"/>
      <c r="GY209" s="209"/>
      <c r="GZ209" s="209"/>
      <c r="HA209" s="209"/>
      <c r="HB209" s="209"/>
      <c r="HC209" s="209"/>
      <c r="HD209" s="209"/>
      <c r="HE209" s="209"/>
      <c r="HF209" s="209"/>
      <c r="HG209" s="209"/>
      <c r="HH209" s="209"/>
      <c r="HI209" s="209"/>
      <c r="HJ209" s="209"/>
      <c r="HK209" s="209"/>
      <c r="HL209" s="209"/>
      <c r="HM209" s="209"/>
      <c r="HN209" s="209"/>
      <c r="HO209" s="209"/>
    </row>
    <row r="210" spans="1:223" s="211" customFormat="1" x14ac:dyDescent="0.25">
      <c r="A210" s="209"/>
      <c r="B210" s="202"/>
      <c r="C210" s="210"/>
      <c r="D210" s="202"/>
      <c r="E210" s="202"/>
      <c r="F210" s="202"/>
      <c r="G210" s="202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  <c r="BJ210" s="209"/>
      <c r="BK210" s="209"/>
      <c r="BL210" s="209"/>
      <c r="BM210" s="209"/>
      <c r="BN210" s="209"/>
      <c r="BO210" s="209"/>
      <c r="BP210" s="209"/>
      <c r="BQ210" s="209"/>
      <c r="BR210" s="209"/>
      <c r="BS210" s="209"/>
      <c r="BT210" s="209"/>
      <c r="BU210" s="209"/>
      <c r="BV210" s="209"/>
      <c r="BW210" s="209"/>
      <c r="BX210" s="209"/>
      <c r="BY210" s="209"/>
      <c r="BZ210" s="209"/>
      <c r="CA210" s="209"/>
      <c r="CB210" s="209"/>
      <c r="CC210" s="209"/>
      <c r="CD210" s="209"/>
      <c r="CE210" s="209"/>
      <c r="CF210" s="209"/>
      <c r="CG210" s="209"/>
      <c r="CH210" s="209"/>
      <c r="CI210" s="209"/>
      <c r="CJ210" s="209"/>
      <c r="CK210" s="209"/>
      <c r="CL210" s="209"/>
      <c r="CM210" s="209"/>
      <c r="CN210" s="209"/>
      <c r="CO210" s="209"/>
      <c r="CP210" s="209"/>
      <c r="CQ210" s="209"/>
      <c r="CR210" s="209"/>
      <c r="CS210" s="209"/>
      <c r="CT210" s="209"/>
      <c r="CU210" s="209"/>
      <c r="CV210" s="209"/>
      <c r="CW210" s="209"/>
      <c r="CX210" s="209"/>
      <c r="CY210" s="209"/>
      <c r="CZ210" s="209"/>
      <c r="DA210" s="209"/>
      <c r="DB210" s="209"/>
      <c r="DC210" s="209"/>
      <c r="DD210" s="209"/>
      <c r="DE210" s="209"/>
      <c r="DF210" s="209"/>
      <c r="DG210" s="209"/>
      <c r="DH210" s="209"/>
      <c r="DI210" s="209"/>
      <c r="DJ210" s="209"/>
      <c r="DK210" s="209"/>
      <c r="DL210" s="209"/>
      <c r="DM210" s="209"/>
      <c r="DN210" s="209"/>
      <c r="DO210" s="209"/>
      <c r="DP210" s="209"/>
      <c r="DQ210" s="209"/>
      <c r="DR210" s="209"/>
      <c r="DS210" s="209"/>
      <c r="DT210" s="209"/>
      <c r="DU210" s="209"/>
      <c r="DV210" s="209"/>
      <c r="DW210" s="209"/>
      <c r="DX210" s="209"/>
      <c r="DY210" s="209"/>
      <c r="DZ210" s="209"/>
      <c r="EA210" s="209"/>
      <c r="EB210" s="209"/>
      <c r="EC210" s="209"/>
      <c r="ED210" s="209"/>
      <c r="EE210" s="209"/>
      <c r="EF210" s="209"/>
      <c r="EG210" s="209"/>
      <c r="EH210" s="209"/>
      <c r="EI210" s="209"/>
      <c r="EJ210" s="209"/>
      <c r="EK210" s="209"/>
      <c r="EL210" s="209"/>
      <c r="EM210" s="209"/>
      <c r="EN210" s="209"/>
      <c r="EO210" s="209"/>
      <c r="EP210" s="209"/>
      <c r="EQ210" s="209"/>
      <c r="ER210" s="209"/>
      <c r="ES210" s="209"/>
      <c r="ET210" s="209"/>
      <c r="EU210" s="209"/>
      <c r="EV210" s="209"/>
      <c r="EW210" s="209"/>
      <c r="EX210" s="209"/>
      <c r="EY210" s="209"/>
      <c r="EZ210" s="209"/>
      <c r="FA210" s="209"/>
      <c r="FB210" s="209"/>
      <c r="FC210" s="209"/>
      <c r="FD210" s="209"/>
      <c r="FE210" s="209"/>
      <c r="FF210" s="209"/>
      <c r="FG210" s="209"/>
      <c r="FH210" s="209"/>
      <c r="FI210" s="209"/>
      <c r="FJ210" s="209"/>
      <c r="FK210" s="209"/>
      <c r="FL210" s="209"/>
      <c r="FM210" s="209"/>
      <c r="FN210" s="209"/>
      <c r="FO210" s="209"/>
      <c r="FP210" s="209"/>
      <c r="FQ210" s="209"/>
      <c r="FR210" s="209"/>
      <c r="FS210" s="209"/>
      <c r="FT210" s="209"/>
      <c r="FU210" s="209"/>
      <c r="FV210" s="209"/>
      <c r="FW210" s="209"/>
      <c r="FX210" s="209"/>
      <c r="FY210" s="209"/>
      <c r="FZ210" s="209"/>
      <c r="GA210" s="209"/>
      <c r="GB210" s="209"/>
      <c r="GC210" s="209"/>
      <c r="GD210" s="209"/>
      <c r="GE210" s="209"/>
      <c r="GF210" s="209"/>
      <c r="GG210" s="209"/>
      <c r="GH210" s="209"/>
      <c r="GI210" s="209"/>
      <c r="GJ210" s="209"/>
      <c r="GK210" s="209"/>
      <c r="GL210" s="209"/>
      <c r="GM210" s="209"/>
      <c r="GN210" s="209"/>
      <c r="GO210" s="209"/>
      <c r="GP210" s="209"/>
      <c r="GQ210" s="209"/>
      <c r="GR210" s="209"/>
      <c r="GS210" s="209"/>
      <c r="GT210" s="209"/>
      <c r="GU210" s="209"/>
      <c r="GV210" s="209"/>
      <c r="GW210" s="209"/>
      <c r="GX210" s="209"/>
      <c r="GY210" s="209"/>
      <c r="GZ210" s="209"/>
      <c r="HA210" s="209"/>
      <c r="HB210" s="209"/>
      <c r="HC210" s="209"/>
      <c r="HD210" s="209"/>
      <c r="HE210" s="209"/>
      <c r="HF210" s="209"/>
      <c r="HG210" s="209"/>
      <c r="HH210" s="209"/>
      <c r="HI210" s="209"/>
      <c r="HJ210" s="209"/>
      <c r="HK210" s="209"/>
      <c r="HL210" s="209"/>
      <c r="HM210" s="209"/>
      <c r="HN210" s="209"/>
      <c r="HO210" s="209"/>
    </row>
    <row r="211" spans="1:223" s="211" customFormat="1" x14ac:dyDescent="0.25">
      <c r="A211" s="209"/>
      <c r="B211" s="202"/>
      <c r="C211" s="210"/>
      <c r="D211" s="202"/>
      <c r="E211" s="202"/>
      <c r="F211" s="202"/>
      <c r="G211" s="202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  <c r="BJ211" s="209"/>
      <c r="BK211" s="209"/>
      <c r="BL211" s="209"/>
      <c r="BM211" s="209"/>
      <c r="BN211" s="209"/>
      <c r="BO211" s="209"/>
      <c r="BP211" s="209"/>
      <c r="BQ211" s="209"/>
      <c r="BR211" s="209"/>
      <c r="BS211" s="209"/>
      <c r="BT211" s="209"/>
      <c r="BU211" s="209"/>
      <c r="BV211" s="209"/>
      <c r="BW211" s="209"/>
      <c r="BX211" s="209"/>
      <c r="BY211" s="209"/>
      <c r="BZ211" s="209"/>
      <c r="CA211" s="209"/>
      <c r="CB211" s="209"/>
      <c r="CC211" s="209"/>
      <c r="CD211" s="209"/>
      <c r="CE211" s="209"/>
      <c r="CF211" s="209"/>
      <c r="CG211" s="209"/>
      <c r="CH211" s="209"/>
      <c r="CI211" s="209"/>
      <c r="CJ211" s="209"/>
      <c r="CK211" s="209"/>
      <c r="CL211" s="209"/>
      <c r="CM211" s="209"/>
      <c r="CN211" s="209"/>
      <c r="CO211" s="209"/>
      <c r="CP211" s="209"/>
      <c r="CQ211" s="209"/>
      <c r="CR211" s="209"/>
      <c r="CS211" s="209"/>
      <c r="CT211" s="209"/>
      <c r="CU211" s="209"/>
      <c r="CV211" s="209"/>
      <c r="CW211" s="209"/>
      <c r="CX211" s="209"/>
      <c r="CY211" s="209"/>
      <c r="CZ211" s="209"/>
      <c r="DA211" s="209"/>
      <c r="DB211" s="209"/>
      <c r="DC211" s="209"/>
      <c r="DD211" s="209"/>
      <c r="DE211" s="209"/>
      <c r="DF211" s="209"/>
      <c r="DG211" s="209"/>
      <c r="DH211" s="209"/>
      <c r="DI211" s="209"/>
      <c r="DJ211" s="209"/>
      <c r="DK211" s="209"/>
      <c r="DL211" s="209"/>
      <c r="DM211" s="209"/>
      <c r="DN211" s="209"/>
      <c r="DO211" s="209"/>
      <c r="DP211" s="209"/>
      <c r="DQ211" s="209"/>
      <c r="DR211" s="209"/>
      <c r="DS211" s="209"/>
      <c r="DT211" s="209"/>
      <c r="DU211" s="209"/>
      <c r="DV211" s="209"/>
      <c r="DW211" s="209"/>
      <c r="DX211" s="209"/>
      <c r="DY211" s="209"/>
      <c r="DZ211" s="209"/>
      <c r="EA211" s="209"/>
      <c r="EB211" s="209"/>
      <c r="EC211" s="209"/>
      <c r="ED211" s="209"/>
      <c r="EE211" s="209"/>
      <c r="EF211" s="209"/>
      <c r="EG211" s="209"/>
      <c r="EH211" s="209"/>
      <c r="EI211" s="209"/>
      <c r="EJ211" s="209"/>
      <c r="EK211" s="209"/>
      <c r="EL211" s="209"/>
      <c r="EM211" s="209"/>
      <c r="EN211" s="209"/>
      <c r="EO211" s="209"/>
      <c r="EP211" s="209"/>
      <c r="EQ211" s="209"/>
      <c r="ER211" s="209"/>
      <c r="ES211" s="209"/>
      <c r="ET211" s="209"/>
      <c r="EU211" s="209"/>
      <c r="EV211" s="209"/>
      <c r="EW211" s="209"/>
      <c r="EX211" s="209"/>
      <c r="EY211" s="209"/>
      <c r="EZ211" s="209"/>
      <c r="FA211" s="209"/>
      <c r="FB211" s="209"/>
      <c r="FC211" s="209"/>
      <c r="FD211" s="209"/>
      <c r="FE211" s="209"/>
      <c r="FF211" s="209"/>
      <c r="FG211" s="209"/>
      <c r="FH211" s="209"/>
      <c r="FI211" s="209"/>
      <c r="FJ211" s="209"/>
      <c r="FK211" s="209"/>
      <c r="FL211" s="209"/>
      <c r="FM211" s="209"/>
      <c r="FN211" s="209"/>
      <c r="FO211" s="209"/>
      <c r="FP211" s="209"/>
      <c r="FQ211" s="209"/>
      <c r="FR211" s="209"/>
      <c r="FS211" s="209"/>
      <c r="FT211" s="209"/>
      <c r="FU211" s="209"/>
      <c r="FV211" s="209"/>
      <c r="FW211" s="209"/>
      <c r="FX211" s="209"/>
      <c r="FY211" s="209"/>
      <c r="FZ211" s="209"/>
      <c r="GA211" s="209"/>
      <c r="GB211" s="209"/>
      <c r="GC211" s="209"/>
      <c r="GD211" s="209"/>
      <c r="GE211" s="209"/>
      <c r="GF211" s="209"/>
      <c r="GG211" s="209"/>
      <c r="GH211" s="209"/>
      <c r="GI211" s="209"/>
      <c r="GJ211" s="209"/>
      <c r="GK211" s="209"/>
      <c r="GL211" s="209"/>
      <c r="GM211" s="209"/>
      <c r="GN211" s="209"/>
      <c r="GO211" s="209"/>
      <c r="GP211" s="209"/>
      <c r="GQ211" s="209"/>
      <c r="GR211" s="209"/>
      <c r="GS211" s="209"/>
      <c r="GT211" s="209"/>
      <c r="GU211" s="209"/>
      <c r="GV211" s="209"/>
      <c r="GW211" s="209"/>
      <c r="GX211" s="209"/>
      <c r="GY211" s="209"/>
      <c r="GZ211" s="209"/>
      <c r="HA211" s="209"/>
      <c r="HB211" s="209"/>
      <c r="HC211" s="209"/>
      <c r="HD211" s="209"/>
      <c r="HE211" s="209"/>
      <c r="HF211" s="209"/>
      <c r="HG211" s="209"/>
      <c r="HH211" s="209"/>
      <c r="HI211" s="209"/>
      <c r="HJ211" s="209"/>
      <c r="HK211" s="209"/>
      <c r="HL211" s="209"/>
      <c r="HM211" s="209"/>
      <c r="HN211" s="209"/>
      <c r="HO211" s="209"/>
    </row>
    <row r="212" spans="1:223" s="211" customFormat="1" x14ac:dyDescent="0.25">
      <c r="A212" s="209"/>
      <c r="B212" s="202"/>
      <c r="C212" s="210"/>
      <c r="D212" s="202"/>
      <c r="E212" s="202"/>
      <c r="F212" s="202"/>
      <c r="G212" s="202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  <c r="BJ212" s="209"/>
      <c r="BK212" s="209"/>
      <c r="BL212" s="209"/>
      <c r="BM212" s="209"/>
      <c r="BN212" s="209"/>
      <c r="BO212" s="209"/>
      <c r="BP212" s="209"/>
      <c r="BQ212" s="209"/>
      <c r="BR212" s="209"/>
      <c r="BS212" s="209"/>
      <c r="BT212" s="209"/>
      <c r="BU212" s="209"/>
      <c r="BV212" s="209"/>
      <c r="BW212" s="209"/>
      <c r="BX212" s="209"/>
      <c r="BY212" s="209"/>
      <c r="BZ212" s="209"/>
      <c r="CA212" s="209"/>
      <c r="CB212" s="209"/>
      <c r="CC212" s="209"/>
      <c r="CD212" s="209"/>
      <c r="CE212" s="209"/>
      <c r="CF212" s="209"/>
      <c r="CG212" s="209"/>
      <c r="CH212" s="209"/>
      <c r="CI212" s="209"/>
      <c r="CJ212" s="209"/>
      <c r="CK212" s="209"/>
      <c r="CL212" s="209"/>
      <c r="CM212" s="209"/>
      <c r="CN212" s="209"/>
      <c r="CO212" s="209"/>
      <c r="CP212" s="209"/>
      <c r="CQ212" s="209"/>
      <c r="CR212" s="209"/>
      <c r="CS212" s="209"/>
      <c r="CT212" s="209"/>
      <c r="CU212" s="209"/>
      <c r="CV212" s="209"/>
      <c r="CW212" s="209"/>
      <c r="CX212" s="209"/>
      <c r="CY212" s="209"/>
      <c r="CZ212" s="209"/>
      <c r="DA212" s="209"/>
      <c r="DB212" s="209"/>
      <c r="DC212" s="209"/>
      <c r="DD212" s="209"/>
      <c r="DE212" s="209"/>
      <c r="DF212" s="209"/>
      <c r="DG212" s="209"/>
      <c r="DH212" s="209"/>
      <c r="DI212" s="209"/>
      <c r="DJ212" s="209"/>
      <c r="DK212" s="209"/>
      <c r="DL212" s="209"/>
      <c r="DM212" s="209"/>
      <c r="DN212" s="209"/>
      <c r="DO212" s="209"/>
      <c r="DP212" s="209"/>
      <c r="DQ212" s="209"/>
      <c r="DR212" s="209"/>
      <c r="DS212" s="209"/>
      <c r="DT212" s="209"/>
      <c r="DU212" s="209"/>
      <c r="DV212" s="209"/>
      <c r="DW212" s="209"/>
      <c r="DX212" s="209"/>
      <c r="DY212" s="209"/>
      <c r="DZ212" s="209"/>
      <c r="EA212" s="209"/>
      <c r="EB212" s="209"/>
      <c r="EC212" s="209"/>
      <c r="ED212" s="209"/>
      <c r="EE212" s="209"/>
      <c r="EF212" s="209"/>
      <c r="EG212" s="209"/>
      <c r="EH212" s="209"/>
      <c r="EI212" s="209"/>
      <c r="EJ212" s="209"/>
      <c r="EK212" s="209"/>
      <c r="EL212" s="209"/>
      <c r="EM212" s="209"/>
      <c r="EN212" s="209"/>
      <c r="EO212" s="209"/>
      <c r="EP212" s="209"/>
      <c r="EQ212" s="209"/>
      <c r="ER212" s="209"/>
      <c r="ES212" s="209"/>
      <c r="ET212" s="209"/>
      <c r="EU212" s="209"/>
      <c r="EV212" s="209"/>
      <c r="EW212" s="209"/>
      <c r="EX212" s="209"/>
      <c r="EY212" s="209"/>
      <c r="EZ212" s="209"/>
      <c r="FA212" s="209"/>
      <c r="FB212" s="209"/>
      <c r="FC212" s="209"/>
      <c r="FD212" s="209"/>
      <c r="FE212" s="209"/>
      <c r="FF212" s="209"/>
      <c r="FG212" s="209"/>
      <c r="FH212" s="209"/>
      <c r="FI212" s="209"/>
      <c r="FJ212" s="209"/>
      <c r="FK212" s="209"/>
      <c r="FL212" s="209"/>
      <c r="FM212" s="209"/>
      <c r="FN212" s="209"/>
      <c r="FO212" s="209"/>
      <c r="FP212" s="209"/>
      <c r="FQ212" s="209"/>
      <c r="FR212" s="209"/>
      <c r="FS212" s="209"/>
      <c r="FT212" s="209"/>
      <c r="FU212" s="209"/>
      <c r="FV212" s="209"/>
      <c r="FW212" s="209"/>
      <c r="FX212" s="209"/>
      <c r="FY212" s="209"/>
      <c r="FZ212" s="209"/>
      <c r="GA212" s="209"/>
      <c r="GB212" s="209"/>
      <c r="GC212" s="209"/>
      <c r="GD212" s="209"/>
      <c r="GE212" s="209"/>
      <c r="GF212" s="209"/>
      <c r="GG212" s="209"/>
      <c r="GH212" s="209"/>
      <c r="GI212" s="209"/>
      <c r="GJ212" s="209"/>
      <c r="GK212" s="209"/>
      <c r="GL212" s="209"/>
      <c r="GM212" s="209"/>
      <c r="GN212" s="209"/>
      <c r="GO212" s="209"/>
      <c r="GP212" s="209"/>
      <c r="GQ212" s="209"/>
      <c r="GR212" s="209"/>
      <c r="GS212" s="209"/>
      <c r="GT212" s="209"/>
      <c r="GU212" s="209"/>
      <c r="GV212" s="209"/>
      <c r="GW212" s="209"/>
      <c r="GX212" s="209"/>
      <c r="GY212" s="209"/>
      <c r="GZ212" s="209"/>
      <c r="HA212" s="209"/>
      <c r="HB212" s="209"/>
      <c r="HC212" s="209"/>
      <c r="HD212" s="209"/>
      <c r="HE212" s="209"/>
      <c r="HF212" s="209"/>
      <c r="HG212" s="209"/>
      <c r="HH212" s="209"/>
      <c r="HI212" s="209"/>
      <c r="HJ212" s="209"/>
      <c r="HK212" s="209"/>
      <c r="HL212" s="209"/>
      <c r="HM212" s="209"/>
      <c r="HN212" s="209"/>
      <c r="HO212" s="209"/>
    </row>
    <row r="213" spans="1:223" s="211" customFormat="1" x14ac:dyDescent="0.25">
      <c r="A213" s="209"/>
      <c r="B213" s="202"/>
      <c r="C213" s="210"/>
      <c r="D213" s="202"/>
      <c r="E213" s="202"/>
      <c r="F213" s="202"/>
      <c r="G213" s="202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  <c r="BJ213" s="209"/>
      <c r="BK213" s="209"/>
      <c r="BL213" s="209"/>
      <c r="BM213" s="209"/>
      <c r="BN213" s="209"/>
      <c r="BO213" s="209"/>
      <c r="BP213" s="209"/>
      <c r="BQ213" s="209"/>
      <c r="BR213" s="209"/>
      <c r="BS213" s="209"/>
      <c r="BT213" s="209"/>
      <c r="BU213" s="209"/>
      <c r="BV213" s="209"/>
      <c r="BW213" s="209"/>
      <c r="BX213" s="209"/>
      <c r="BY213" s="209"/>
      <c r="BZ213" s="209"/>
      <c r="CA213" s="209"/>
      <c r="CB213" s="209"/>
      <c r="CC213" s="209"/>
      <c r="CD213" s="209"/>
      <c r="CE213" s="209"/>
      <c r="CF213" s="209"/>
      <c r="CG213" s="209"/>
      <c r="CH213" s="209"/>
      <c r="CI213" s="209"/>
      <c r="CJ213" s="209"/>
      <c r="CK213" s="209"/>
      <c r="CL213" s="209"/>
      <c r="CM213" s="209"/>
      <c r="CN213" s="209"/>
      <c r="CO213" s="209"/>
      <c r="CP213" s="209"/>
      <c r="CQ213" s="209"/>
      <c r="CR213" s="209"/>
      <c r="CS213" s="209"/>
      <c r="CT213" s="209"/>
      <c r="CU213" s="209"/>
      <c r="CV213" s="209"/>
      <c r="CW213" s="209"/>
      <c r="CX213" s="209"/>
      <c r="CY213" s="209"/>
      <c r="CZ213" s="209"/>
      <c r="DA213" s="209"/>
      <c r="DB213" s="209"/>
      <c r="DC213" s="209"/>
      <c r="DD213" s="209"/>
      <c r="DE213" s="209"/>
      <c r="DF213" s="209"/>
      <c r="DG213" s="209"/>
      <c r="DH213" s="209"/>
      <c r="DI213" s="209"/>
      <c r="DJ213" s="209"/>
      <c r="DK213" s="209"/>
      <c r="DL213" s="209"/>
      <c r="DM213" s="209"/>
      <c r="DN213" s="209"/>
      <c r="DO213" s="209"/>
      <c r="DP213" s="209"/>
      <c r="DQ213" s="209"/>
      <c r="DR213" s="209"/>
      <c r="DS213" s="209"/>
      <c r="DT213" s="209"/>
      <c r="DU213" s="209"/>
      <c r="DV213" s="209"/>
      <c r="DW213" s="209"/>
      <c r="DX213" s="209"/>
      <c r="DY213" s="209"/>
      <c r="DZ213" s="209"/>
      <c r="EA213" s="209"/>
      <c r="EB213" s="209"/>
      <c r="EC213" s="209"/>
      <c r="ED213" s="209"/>
      <c r="EE213" s="209"/>
      <c r="EF213" s="209"/>
      <c r="EG213" s="209"/>
      <c r="EH213" s="209"/>
      <c r="EI213" s="209"/>
      <c r="EJ213" s="209"/>
      <c r="EK213" s="209"/>
      <c r="EL213" s="209"/>
      <c r="EM213" s="209"/>
      <c r="EN213" s="209"/>
      <c r="EO213" s="209"/>
      <c r="EP213" s="209"/>
      <c r="EQ213" s="209"/>
      <c r="ER213" s="209"/>
      <c r="ES213" s="209"/>
      <c r="ET213" s="209"/>
      <c r="EU213" s="209"/>
      <c r="EV213" s="209"/>
      <c r="EW213" s="209"/>
      <c r="EX213" s="209"/>
      <c r="EY213" s="209"/>
      <c r="EZ213" s="209"/>
      <c r="FA213" s="209"/>
      <c r="FB213" s="209"/>
      <c r="FC213" s="209"/>
      <c r="FD213" s="209"/>
      <c r="FE213" s="209"/>
      <c r="FF213" s="209"/>
      <c r="FG213" s="209"/>
      <c r="FH213" s="209"/>
      <c r="FI213" s="209"/>
      <c r="FJ213" s="209"/>
      <c r="FK213" s="209"/>
      <c r="FL213" s="209"/>
      <c r="FM213" s="209"/>
      <c r="FN213" s="209"/>
      <c r="FO213" s="209"/>
      <c r="FP213" s="209"/>
      <c r="FQ213" s="209"/>
      <c r="FR213" s="209"/>
      <c r="FS213" s="209"/>
      <c r="FT213" s="209"/>
      <c r="FU213" s="209"/>
      <c r="FV213" s="209"/>
      <c r="FW213" s="209"/>
      <c r="FX213" s="209"/>
      <c r="FY213" s="209"/>
      <c r="FZ213" s="209"/>
      <c r="GA213" s="209"/>
      <c r="GB213" s="209"/>
      <c r="GC213" s="209"/>
      <c r="GD213" s="209"/>
      <c r="GE213" s="209"/>
      <c r="GF213" s="209"/>
      <c r="GG213" s="209"/>
      <c r="GH213" s="209"/>
      <c r="GI213" s="209"/>
      <c r="GJ213" s="209"/>
      <c r="GK213" s="209"/>
      <c r="GL213" s="209"/>
      <c r="GM213" s="209"/>
      <c r="GN213" s="209"/>
      <c r="GO213" s="209"/>
      <c r="GP213" s="209"/>
      <c r="GQ213" s="209"/>
      <c r="GR213" s="209"/>
      <c r="GS213" s="209"/>
      <c r="GT213" s="209"/>
      <c r="GU213" s="209"/>
      <c r="GV213" s="209"/>
      <c r="GW213" s="209"/>
      <c r="GX213" s="209"/>
      <c r="GY213" s="209"/>
      <c r="GZ213" s="209"/>
      <c r="HA213" s="209"/>
      <c r="HB213" s="209"/>
      <c r="HC213" s="209"/>
      <c r="HD213" s="209"/>
      <c r="HE213" s="209"/>
      <c r="HF213" s="209"/>
      <c r="HG213" s="209"/>
      <c r="HH213" s="209"/>
      <c r="HI213" s="209"/>
      <c r="HJ213" s="209"/>
      <c r="HK213" s="209"/>
      <c r="HL213" s="209"/>
      <c r="HM213" s="209"/>
      <c r="HN213" s="209"/>
      <c r="HO213" s="209"/>
    </row>
    <row r="214" spans="1:223" s="211" customFormat="1" x14ac:dyDescent="0.25">
      <c r="A214" s="209"/>
      <c r="B214" s="202"/>
      <c r="C214" s="210"/>
      <c r="D214" s="202"/>
      <c r="E214" s="202"/>
      <c r="F214" s="202"/>
      <c r="G214" s="202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  <c r="BJ214" s="209"/>
      <c r="BK214" s="209"/>
      <c r="BL214" s="209"/>
      <c r="BM214" s="209"/>
      <c r="BN214" s="209"/>
      <c r="BO214" s="209"/>
      <c r="BP214" s="209"/>
      <c r="BQ214" s="209"/>
      <c r="BR214" s="209"/>
      <c r="BS214" s="209"/>
      <c r="BT214" s="209"/>
      <c r="BU214" s="209"/>
      <c r="BV214" s="209"/>
      <c r="BW214" s="209"/>
      <c r="BX214" s="209"/>
      <c r="BY214" s="209"/>
      <c r="BZ214" s="209"/>
      <c r="CA214" s="209"/>
      <c r="CB214" s="209"/>
      <c r="CC214" s="209"/>
      <c r="CD214" s="209"/>
      <c r="CE214" s="209"/>
      <c r="CF214" s="209"/>
      <c r="CG214" s="209"/>
      <c r="CH214" s="209"/>
      <c r="CI214" s="209"/>
      <c r="CJ214" s="209"/>
      <c r="CK214" s="209"/>
      <c r="CL214" s="209"/>
      <c r="CM214" s="209"/>
      <c r="CN214" s="209"/>
      <c r="CO214" s="209"/>
      <c r="CP214" s="209"/>
      <c r="CQ214" s="209"/>
      <c r="CR214" s="209"/>
      <c r="CS214" s="209"/>
      <c r="CT214" s="209"/>
      <c r="CU214" s="209"/>
      <c r="CV214" s="209"/>
      <c r="CW214" s="209"/>
      <c r="CX214" s="209"/>
      <c r="CY214" s="209"/>
      <c r="CZ214" s="209"/>
      <c r="DA214" s="209"/>
      <c r="DB214" s="209"/>
      <c r="DC214" s="209"/>
      <c r="DD214" s="209"/>
      <c r="DE214" s="209"/>
      <c r="DF214" s="209"/>
      <c r="DG214" s="209"/>
      <c r="DH214" s="209"/>
      <c r="DI214" s="209"/>
      <c r="DJ214" s="209"/>
      <c r="DK214" s="209"/>
      <c r="DL214" s="209"/>
      <c r="DM214" s="209"/>
      <c r="DN214" s="209"/>
      <c r="DO214" s="209"/>
      <c r="DP214" s="209"/>
      <c r="DQ214" s="209"/>
      <c r="DR214" s="209"/>
      <c r="DS214" s="209"/>
      <c r="DT214" s="209"/>
      <c r="DU214" s="209"/>
      <c r="DV214" s="209"/>
      <c r="DW214" s="209"/>
      <c r="DX214" s="209"/>
      <c r="DY214" s="209"/>
      <c r="DZ214" s="209"/>
      <c r="EA214" s="209"/>
      <c r="EB214" s="209"/>
      <c r="EC214" s="209"/>
      <c r="ED214" s="209"/>
      <c r="EE214" s="209"/>
      <c r="EF214" s="209"/>
      <c r="EG214" s="209"/>
      <c r="EH214" s="209"/>
      <c r="EI214" s="209"/>
      <c r="EJ214" s="209"/>
      <c r="EK214" s="209"/>
      <c r="EL214" s="209"/>
      <c r="EM214" s="209"/>
      <c r="EN214" s="209"/>
      <c r="EO214" s="209"/>
      <c r="EP214" s="209"/>
      <c r="EQ214" s="209"/>
      <c r="ER214" s="209"/>
      <c r="ES214" s="209"/>
      <c r="ET214" s="209"/>
      <c r="EU214" s="209"/>
      <c r="EV214" s="209"/>
      <c r="EW214" s="209"/>
      <c r="EX214" s="209"/>
      <c r="EY214" s="209"/>
      <c r="EZ214" s="209"/>
      <c r="FA214" s="209"/>
      <c r="FB214" s="209"/>
      <c r="FC214" s="209"/>
      <c r="FD214" s="209"/>
      <c r="FE214" s="209"/>
      <c r="FF214" s="209"/>
      <c r="FG214" s="209"/>
      <c r="FH214" s="209"/>
      <c r="FI214" s="209"/>
      <c r="FJ214" s="209"/>
      <c r="FK214" s="209"/>
      <c r="FL214" s="209"/>
      <c r="FM214" s="209"/>
      <c r="FN214" s="209"/>
      <c r="FO214" s="209"/>
      <c r="FP214" s="209"/>
      <c r="FQ214" s="209"/>
      <c r="FR214" s="209"/>
      <c r="FS214" s="209"/>
      <c r="FT214" s="209"/>
      <c r="FU214" s="209"/>
      <c r="FV214" s="209"/>
      <c r="FW214" s="209"/>
      <c r="FX214" s="209"/>
      <c r="FY214" s="209"/>
      <c r="FZ214" s="209"/>
      <c r="GA214" s="209"/>
      <c r="GB214" s="209"/>
      <c r="GC214" s="209"/>
      <c r="GD214" s="209"/>
      <c r="GE214" s="209"/>
      <c r="GF214" s="209"/>
      <c r="GG214" s="209"/>
      <c r="GH214" s="209"/>
      <c r="GI214" s="209"/>
      <c r="GJ214" s="209"/>
      <c r="GK214" s="209"/>
      <c r="GL214" s="209"/>
      <c r="GM214" s="209"/>
      <c r="GN214" s="209"/>
      <c r="GO214" s="209"/>
      <c r="GP214" s="209"/>
      <c r="GQ214" s="209"/>
      <c r="GR214" s="209"/>
      <c r="GS214" s="209"/>
      <c r="GT214" s="209"/>
      <c r="GU214" s="209"/>
      <c r="GV214" s="209"/>
      <c r="GW214" s="209"/>
      <c r="GX214" s="209"/>
      <c r="GY214" s="209"/>
      <c r="GZ214" s="209"/>
      <c r="HA214" s="209"/>
      <c r="HB214" s="209"/>
      <c r="HC214" s="209"/>
      <c r="HD214" s="209"/>
      <c r="HE214" s="209"/>
      <c r="HF214" s="209"/>
      <c r="HG214" s="209"/>
      <c r="HH214" s="209"/>
      <c r="HI214" s="209"/>
      <c r="HJ214" s="209"/>
      <c r="HK214" s="209"/>
      <c r="HL214" s="209"/>
      <c r="HM214" s="209"/>
      <c r="HN214" s="209"/>
      <c r="HO214" s="209"/>
    </row>
    <row r="215" spans="1:223" s="211" customFormat="1" x14ac:dyDescent="0.25">
      <c r="A215" s="209"/>
      <c r="B215" s="202"/>
      <c r="C215" s="210"/>
      <c r="D215" s="202"/>
      <c r="E215" s="202"/>
      <c r="F215" s="202"/>
      <c r="G215" s="202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  <c r="BJ215" s="209"/>
      <c r="BK215" s="209"/>
      <c r="BL215" s="209"/>
      <c r="BM215" s="209"/>
      <c r="BN215" s="209"/>
      <c r="BO215" s="209"/>
      <c r="BP215" s="209"/>
      <c r="BQ215" s="209"/>
      <c r="BR215" s="209"/>
      <c r="BS215" s="209"/>
      <c r="BT215" s="209"/>
      <c r="BU215" s="209"/>
      <c r="BV215" s="209"/>
      <c r="BW215" s="209"/>
      <c r="BX215" s="209"/>
      <c r="BY215" s="209"/>
      <c r="BZ215" s="209"/>
      <c r="CA215" s="209"/>
      <c r="CB215" s="209"/>
      <c r="CC215" s="209"/>
      <c r="CD215" s="209"/>
      <c r="CE215" s="209"/>
      <c r="CF215" s="209"/>
      <c r="CG215" s="209"/>
      <c r="CH215" s="209"/>
      <c r="CI215" s="209"/>
      <c r="CJ215" s="209"/>
      <c r="CK215" s="209"/>
      <c r="CL215" s="209"/>
      <c r="CM215" s="209"/>
      <c r="CN215" s="209"/>
      <c r="CO215" s="209"/>
      <c r="CP215" s="209"/>
      <c r="CQ215" s="209"/>
      <c r="CR215" s="209"/>
      <c r="CS215" s="209"/>
      <c r="CT215" s="209"/>
      <c r="CU215" s="209"/>
      <c r="CV215" s="209"/>
      <c r="CW215" s="209"/>
      <c r="CX215" s="209"/>
      <c r="CY215" s="209"/>
      <c r="CZ215" s="209"/>
      <c r="DA215" s="209"/>
      <c r="DB215" s="209"/>
      <c r="DC215" s="209"/>
      <c r="DD215" s="209"/>
      <c r="DE215" s="209"/>
      <c r="DF215" s="209"/>
      <c r="DG215" s="209"/>
      <c r="DH215" s="209"/>
      <c r="DI215" s="209"/>
      <c r="DJ215" s="209"/>
      <c r="DK215" s="209"/>
      <c r="DL215" s="209"/>
      <c r="DM215" s="209"/>
      <c r="DN215" s="209"/>
      <c r="DO215" s="209"/>
      <c r="DP215" s="209"/>
      <c r="DQ215" s="209"/>
      <c r="DR215" s="209"/>
      <c r="DS215" s="209"/>
      <c r="DT215" s="209"/>
      <c r="DU215" s="209"/>
      <c r="DV215" s="209"/>
      <c r="DW215" s="209"/>
      <c r="DX215" s="209"/>
      <c r="DY215" s="209"/>
      <c r="DZ215" s="209"/>
      <c r="EA215" s="209"/>
      <c r="EB215" s="209"/>
      <c r="EC215" s="209"/>
      <c r="ED215" s="209"/>
      <c r="EE215" s="209"/>
      <c r="EF215" s="209"/>
      <c r="EG215" s="209"/>
      <c r="EH215" s="209"/>
      <c r="EI215" s="209"/>
      <c r="EJ215" s="209"/>
      <c r="EK215" s="209"/>
      <c r="EL215" s="209"/>
      <c r="EM215" s="209"/>
      <c r="EN215" s="209"/>
      <c r="EO215" s="209"/>
      <c r="EP215" s="209"/>
      <c r="EQ215" s="209"/>
      <c r="ER215" s="209"/>
      <c r="ES215" s="209"/>
      <c r="ET215" s="209"/>
      <c r="EU215" s="209"/>
      <c r="EV215" s="209"/>
      <c r="EW215" s="209"/>
      <c r="EX215" s="209"/>
      <c r="EY215" s="209"/>
      <c r="EZ215" s="209"/>
      <c r="FA215" s="209"/>
      <c r="FB215" s="209"/>
      <c r="FC215" s="209"/>
      <c r="FD215" s="209"/>
      <c r="FE215" s="209"/>
      <c r="FF215" s="209"/>
      <c r="FG215" s="209"/>
      <c r="FH215" s="209"/>
      <c r="FI215" s="209"/>
      <c r="FJ215" s="209"/>
      <c r="FK215" s="209"/>
      <c r="FL215" s="209"/>
      <c r="FM215" s="209"/>
      <c r="FN215" s="209"/>
      <c r="FO215" s="209"/>
      <c r="FP215" s="209"/>
      <c r="FQ215" s="209"/>
      <c r="FR215" s="209"/>
      <c r="FS215" s="209"/>
      <c r="FT215" s="209"/>
      <c r="FU215" s="209"/>
      <c r="FV215" s="209"/>
      <c r="FW215" s="209"/>
      <c r="FX215" s="209"/>
      <c r="FY215" s="209"/>
      <c r="FZ215" s="209"/>
      <c r="GA215" s="209"/>
      <c r="GB215" s="209"/>
      <c r="GC215" s="209"/>
      <c r="GD215" s="209"/>
      <c r="GE215" s="209"/>
      <c r="GF215" s="209"/>
      <c r="GG215" s="209"/>
      <c r="GH215" s="209"/>
      <c r="GI215" s="209"/>
      <c r="GJ215" s="209"/>
      <c r="GK215" s="209"/>
      <c r="GL215" s="209"/>
      <c r="GM215" s="209"/>
      <c r="GN215" s="209"/>
      <c r="GO215" s="209"/>
      <c r="GP215" s="209"/>
      <c r="GQ215" s="209"/>
      <c r="GR215" s="209"/>
      <c r="GS215" s="209"/>
      <c r="GT215" s="209"/>
      <c r="GU215" s="209"/>
      <c r="GV215" s="209"/>
      <c r="GW215" s="209"/>
      <c r="GX215" s="209"/>
      <c r="GY215" s="209"/>
      <c r="GZ215" s="209"/>
      <c r="HA215" s="209"/>
      <c r="HB215" s="209"/>
      <c r="HC215" s="209"/>
      <c r="HD215" s="209"/>
      <c r="HE215" s="209"/>
      <c r="HF215" s="209"/>
      <c r="HG215" s="209"/>
      <c r="HH215" s="209"/>
      <c r="HI215" s="209"/>
      <c r="HJ215" s="209"/>
      <c r="HK215" s="209"/>
      <c r="HL215" s="209"/>
      <c r="HM215" s="209"/>
      <c r="HN215" s="209"/>
      <c r="HO215" s="209"/>
    </row>
    <row r="216" spans="1:223" s="211" customFormat="1" x14ac:dyDescent="0.25">
      <c r="A216" s="209"/>
      <c r="B216" s="202"/>
      <c r="C216" s="210"/>
      <c r="D216" s="202"/>
      <c r="E216" s="202"/>
      <c r="F216" s="202"/>
      <c r="G216" s="202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  <c r="BJ216" s="209"/>
      <c r="BK216" s="209"/>
      <c r="BL216" s="209"/>
      <c r="BM216" s="209"/>
      <c r="BN216" s="209"/>
      <c r="BO216" s="209"/>
      <c r="BP216" s="209"/>
      <c r="BQ216" s="209"/>
      <c r="BR216" s="209"/>
      <c r="BS216" s="209"/>
      <c r="BT216" s="209"/>
      <c r="BU216" s="209"/>
      <c r="BV216" s="209"/>
      <c r="BW216" s="209"/>
      <c r="BX216" s="209"/>
      <c r="BY216" s="209"/>
      <c r="BZ216" s="209"/>
      <c r="CA216" s="209"/>
      <c r="CB216" s="209"/>
      <c r="CC216" s="209"/>
      <c r="CD216" s="209"/>
      <c r="CE216" s="209"/>
      <c r="CF216" s="209"/>
      <c r="CG216" s="209"/>
      <c r="CH216" s="209"/>
      <c r="CI216" s="209"/>
      <c r="CJ216" s="209"/>
      <c r="CK216" s="209"/>
      <c r="CL216" s="209"/>
      <c r="CM216" s="209"/>
      <c r="CN216" s="209"/>
      <c r="CO216" s="209"/>
      <c r="CP216" s="209"/>
      <c r="CQ216" s="209"/>
      <c r="CR216" s="209"/>
      <c r="CS216" s="209"/>
      <c r="CT216" s="209"/>
      <c r="CU216" s="209"/>
      <c r="CV216" s="209"/>
      <c r="CW216" s="209"/>
      <c r="CX216" s="209"/>
      <c r="CY216" s="209"/>
      <c r="CZ216" s="209"/>
      <c r="DA216" s="209"/>
      <c r="DB216" s="209"/>
      <c r="DC216" s="209"/>
      <c r="DD216" s="209"/>
      <c r="DE216" s="209"/>
      <c r="DF216" s="209"/>
      <c r="DG216" s="209"/>
      <c r="DH216" s="209"/>
      <c r="DI216" s="209"/>
      <c r="DJ216" s="209"/>
      <c r="DK216" s="209"/>
      <c r="DL216" s="209"/>
      <c r="DM216" s="209"/>
      <c r="DN216" s="209"/>
      <c r="DO216" s="209"/>
      <c r="DP216" s="209"/>
      <c r="DQ216" s="209"/>
      <c r="DR216" s="209"/>
      <c r="DS216" s="209"/>
      <c r="DT216" s="209"/>
      <c r="DU216" s="209"/>
      <c r="DV216" s="209"/>
      <c r="DW216" s="209"/>
      <c r="DX216" s="209"/>
      <c r="DY216" s="209"/>
      <c r="DZ216" s="209"/>
      <c r="EA216" s="209"/>
      <c r="EB216" s="209"/>
      <c r="EC216" s="209"/>
      <c r="ED216" s="209"/>
      <c r="EE216" s="209"/>
      <c r="EF216" s="209"/>
      <c r="EG216" s="209"/>
      <c r="EH216" s="209"/>
      <c r="EI216" s="209"/>
      <c r="EJ216" s="209"/>
      <c r="EK216" s="209"/>
      <c r="EL216" s="209"/>
      <c r="EM216" s="209"/>
      <c r="EN216" s="209"/>
      <c r="EO216" s="209"/>
      <c r="EP216" s="209"/>
      <c r="EQ216" s="209"/>
      <c r="ER216" s="209"/>
      <c r="ES216" s="209"/>
      <c r="ET216" s="209"/>
      <c r="EU216" s="209"/>
      <c r="EV216" s="209"/>
      <c r="EW216" s="209"/>
      <c r="EX216" s="209"/>
      <c r="EY216" s="209"/>
      <c r="EZ216" s="209"/>
      <c r="FA216" s="209"/>
      <c r="FB216" s="209"/>
      <c r="FC216" s="209"/>
      <c r="FD216" s="209"/>
      <c r="FE216" s="209"/>
      <c r="FF216" s="209"/>
      <c r="FG216" s="209"/>
      <c r="FH216" s="209"/>
      <c r="FI216" s="209"/>
      <c r="FJ216" s="209"/>
      <c r="FK216" s="209"/>
      <c r="FL216" s="209"/>
      <c r="FM216" s="209"/>
      <c r="FN216" s="209"/>
      <c r="FO216" s="209"/>
      <c r="FP216" s="209"/>
      <c r="FQ216" s="209"/>
      <c r="FR216" s="209"/>
      <c r="FS216" s="209"/>
      <c r="FT216" s="209"/>
      <c r="FU216" s="209"/>
      <c r="FV216" s="209"/>
      <c r="FW216" s="209"/>
      <c r="FX216" s="209"/>
      <c r="FY216" s="209"/>
      <c r="FZ216" s="209"/>
      <c r="GA216" s="209"/>
      <c r="GB216" s="209"/>
      <c r="GC216" s="209"/>
      <c r="GD216" s="209"/>
      <c r="GE216" s="209"/>
      <c r="GF216" s="209"/>
      <c r="GG216" s="209"/>
      <c r="GH216" s="209"/>
      <c r="GI216" s="209"/>
      <c r="GJ216" s="209"/>
      <c r="GK216" s="209"/>
      <c r="GL216" s="209"/>
      <c r="GM216" s="209"/>
      <c r="GN216" s="209"/>
      <c r="GO216" s="209"/>
      <c r="GP216" s="209"/>
      <c r="GQ216" s="209"/>
      <c r="GR216" s="209"/>
      <c r="GS216" s="209"/>
      <c r="GT216" s="209"/>
      <c r="GU216" s="209"/>
      <c r="GV216" s="209"/>
      <c r="GW216" s="209"/>
      <c r="GX216" s="209"/>
      <c r="GY216" s="209"/>
      <c r="GZ216" s="209"/>
      <c r="HA216" s="209"/>
      <c r="HB216" s="209"/>
      <c r="HC216" s="209"/>
      <c r="HD216" s="209"/>
      <c r="HE216" s="209"/>
      <c r="HF216" s="209"/>
      <c r="HG216" s="209"/>
      <c r="HH216" s="209"/>
      <c r="HI216" s="209"/>
      <c r="HJ216" s="209"/>
      <c r="HK216" s="209"/>
      <c r="HL216" s="209"/>
      <c r="HM216" s="209"/>
      <c r="HN216" s="209"/>
      <c r="HO216" s="209"/>
    </row>
    <row r="217" spans="1:223" s="211" customFormat="1" x14ac:dyDescent="0.25">
      <c r="A217" s="209"/>
      <c r="B217" s="202"/>
      <c r="C217" s="210"/>
      <c r="D217" s="202"/>
      <c r="E217" s="202"/>
      <c r="F217" s="202"/>
      <c r="G217" s="202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  <c r="BJ217" s="209"/>
      <c r="BK217" s="209"/>
      <c r="BL217" s="209"/>
      <c r="BM217" s="209"/>
      <c r="BN217" s="209"/>
      <c r="BO217" s="209"/>
      <c r="BP217" s="209"/>
      <c r="BQ217" s="209"/>
      <c r="BR217" s="209"/>
      <c r="BS217" s="209"/>
      <c r="BT217" s="209"/>
      <c r="BU217" s="209"/>
      <c r="BV217" s="209"/>
      <c r="BW217" s="209"/>
      <c r="BX217" s="209"/>
      <c r="BY217" s="209"/>
      <c r="BZ217" s="209"/>
      <c r="CA217" s="209"/>
      <c r="CB217" s="209"/>
      <c r="CC217" s="209"/>
      <c r="CD217" s="209"/>
      <c r="CE217" s="209"/>
      <c r="CF217" s="209"/>
      <c r="CG217" s="209"/>
      <c r="CH217" s="209"/>
      <c r="CI217" s="209"/>
      <c r="CJ217" s="209"/>
      <c r="CK217" s="209"/>
      <c r="CL217" s="209"/>
      <c r="CM217" s="209"/>
      <c r="CN217" s="209"/>
      <c r="CO217" s="209"/>
      <c r="CP217" s="209"/>
      <c r="CQ217" s="209"/>
      <c r="CR217" s="209"/>
      <c r="CS217" s="209"/>
      <c r="CT217" s="209"/>
      <c r="CU217" s="209"/>
      <c r="CV217" s="209"/>
      <c r="CW217" s="209"/>
      <c r="CX217" s="209"/>
      <c r="CY217" s="209"/>
      <c r="CZ217" s="209"/>
      <c r="DA217" s="209"/>
      <c r="DB217" s="209"/>
      <c r="DC217" s="209"/>
      <c r="DD217" s="209"/>
      <c r="DE217" s="209"/>
      <c r="DF217" s="209"/>
      <c r="DG217" s="209"/>
      <c r="DH217" s="209"/>
      <c r="DI217" s="209"/>
      <c r="DJ217" s="209"/>
      <c r="DK217" s="209"/>
      <c r="DL217" s="209"/>
      <c r="DM217" s="209"/>
      <c r="DN217" s="209"/>
      <c r="DO217" s="209"/>
      <c r="DP217" s="209"/>
      <c r="DQ217" s="209"/>
      <c r="DR217" s="209"/>
      <c r="DS217" s="209"/>
      <c r="DT217" s="209"/>
      <c r="DU217" s="209"/>
      <c r="DV217" s="209"/>
      <c r="DW217" s="209"/>
      <c r="DX217" s="209"/>
      <c r="DY217" s="209"/>
      <c r="DZ217" s="209"/>
      <c r="EA217" s="209"/>
      <c r="EB217" s="209"/>
      <c r="EC217" s="209"/>
      <c r="ED217" s="209"/>
      <c r="EE217" s="209"/>
      <c r="EF217" s="209"/>
      <c r="EG217" s="209"/>
      <c r="EH217" s="209"/>
      <c r="EI217" s="209"/>
      <c r="EJ217" s="209"/>
      <c r="EK217" s="209"/>
      <c r="EL217" s="209"/>
      <c r="EM217" s="209"/>
      <c r="EN217" s="209"/>
      <c r="EO217" s="209"/>
      <c r="EP217" s="209"/>
      <c r="EQ217" s="209"/>
      <c r="ER217" s="209"/>
      <c r="ES217" s="209"/>
      <c r="ET217" s="209"/>
      <c r="EU217" s="209"/>
      <c r="EV217" s="209"/>
      <c r="EW217" s="209"/>
      <c r="EX217" s="209"/>
      <c r="EY217" s="209"/>
      <c r="EZ217" s="209"/>
      <c r="FA217" s="209"/>
      <c r="FB217" s="209"/>
      <c r="FC217" s="209"/>
      <c r="FD217" s="209"/>
      <c r="FE217" s="209"/>
      <c r="FF217" s="209"/>
      <c r="FG217" s="209"/>
      <c r="FH217" s="209"/>
      <c r="FI217" s="209"/>
      <c r="FJ217" s="209"/>
      <c r="FK217" s="209"/>
      <c r="FL217" s="209"/>
      <c r="FM217" s="209"/>
      <c r="FN217" s="209"/>
      <c r="FO217" s="209"/>
      <c r="FP217" s="209"/>
      <c r="FQ217" s="209"/>
      <c r="FR217" s="209"/>
      <c r="FS217" s="209"/>
      <c r="FT217" s="209"/>
      <c r="FU217" s="209"/>
      <c r="FV217" s="209"/>
      <c r="FW217" s="209"/>
      <c r="FX217" s="209"/>
      <c r="FY217" s="209"/>
      <c r="FZ217" s="209"/>
      <c r="GA217" s="209"/>
      <c r="GB217" s="209"/>
      <c r="GC217" s="209"/>
      <c r="GD217" s="209"/>
      <c r="GE217" s="209"/>
      <c r="GF217" s="209"/>
      <c r="GG217" s="209"/>
      <c r="GH217" s="209"/>
      <c r="GI217" s="209"/>
      <c r="GJ217" s="209"/>
      <c r="GK217" s="209"/>
      <c r="GL217" s="209"/>
      <c r="GM217" s="209"/>
      <c r="GN217" s="209"/>
      <c r="GO217" s="209"/>
      <c r="GP217" s="209"/>
      <c r="GQ217" s="209"/>
      <c r="GR217" s="209"/>
      <c r="GS217" s="209"/>
      <c r="GT217" s="209"/>
      <c r="GU217" s="209"/>
      <c r="GV217" s="209"/>
      <c r="GW217" s="209"/>
      <c r="GX217" s="209"/>
      <c r="GY217" s="209"/>
      <c r="GZ217" s="209"/>
      <c r="HA217" s="209"/>
      <c r="HB217" s="209"/>
      <c r="HC217" s="209"/>
      <c r="HD217" s="209"/>
      <c r="HE217" s="209"/>
      <c r="HF217" s="209"/>
      <c r="HG217" s="209"/>
      <c r="HH217" s="209"/>
      <c r="HI217" s="209"/>
      <c r="HJ217" s="209"/>
      <c r="HK217" s="209"/>
      <c r="HL217" s="209"/>
      <c r="HM217" s="209"/>
      <c r="HN217" s="209"/>
      <c r="HO217" s="209"/>
    </row>
    <row r="218" spans="1:223" s="211" customFormat="1" x14ac:dyDescent="0.25">
      <c r="A218" s="209"/>
      <c r="B218" s="202"/>
      <c r="C218" s="210"/>
      <c r="D218" s="202"/>
      <c r="E218" s="202"/>
      <c r="F218" s="202"/>
      <c r="G218" s="202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  <c r="BJ218" s="209"/>
      <c r="BK218" s="209"/>
      <c r="BL218" s="209"/>
      <c r="BM218" s="209"/>
      <c r="BN218" s="209"/>
      <c r="BO218" s="209"/>
      <c r="BP218" s="209"/>
      <c r="BQ218" s="209"/>
      <c r="BR218" s="209"/>
      <c r="BS218" s="209"/>
      <c r="BT218" s="209"/>
      <c r="BU218" s="209"/>
      <c r="BV218" s="209"/>
      <c r="BW218" s="209"/>
      <c r="BX218" s="209"/>
      <c r="BY218" s="209"/>
      <c r="BZ218" s="209"/>
      <c r="CA218" s="209"/>
      <c r="CB218" s="209"/>
      <c r="CC218" s="209"/>
      <c r="CD218" s="209"/>
      <c r="CE218" s="209"/>
      <c r="CF218" s="209"/>
      <c r="CG218" s="209"/>
      <c r="CH218" s="209"/>
      <c r="CI218" s="209"/>
      <c r="CJ218" s="209"/>
      <c r="CK218" s="209"/>
      <c r="CL218" s="209"/>
      <c r="CM218" s="209"/>
      <c r="CN218" s="209"/>
      <c r="CO218" s="209"/>
      <c r="CP218" s="209"/>
      <c r="CQ218" s="209"/>
      <c r="CR218" s="209"/>
      <c r="CS218" s="209"/>
      <c r="CT218" s="209"/>
      <c r="CU218" s="209"/>
      <c r="CV218" s="209"/>
      <c r="CW218" s="209"/>
      <c r="CX218" s="209"/>
      <c r="CY218" s="209"/>
      <c r="CZ218" s="209"/>
      <c r="DA218" s="209"/>
      <c r="DB218" s="209"/>
      <c r="DC218" s="209"/>
      <c r="DD218" s="209"/>
      <c r="DE218" s="209"/>
      <c r="DF218" s="209"/>
      <c r="DG218" s="209"/>
      <c r="DH218" s="209"/>
      <c r="DI218" s="209"/>
      <c r="DJ218" s="209"/>
      <c r="DK218" s="209"/>
      <c r="DL218" s="209"/>
      <c r="DM218" s="209"/>
      <c r="DN218" s="209"/>
      <c r="DO218" s="209"/>
      <c r="DP218" s="209"/>
      <c r="DQ218" s="209"/>
      <c r="DR218" s="209"/>
      <c r="DS218" s="209"/>
      <c r="DT218" s="209"/>
      <c r="DU218" s="209"/>
      <c r="DV218" s="209"/>
      <c r="DW218" s="209"/>
      <c r="DX218" s="209"/>
      <c r="DY218" s="209"/>
      <c r="DZ218" s="209"/>
      <c r="EA218" s="209"/>
      <c r="EB218" s="209"/>
      <c r="EC218" s="209"/>
      <c r="ED218" s="209"/>
      <c r="EE218" s="209"/>
      <c r="EF218" s="209"/>
      <c r="EG218" s="209"/>
      <c r="EH218" s="209"/>
      <c r="EI218" s="209"/>
      <c r="EJ218" s="209"/>
      <c r="EK218" s="209"/>
      <c r="EL218" s="209"/>
      <c r="EM218" s="209"/>
      <c r="EN218" s="209"/>
      <c r="EO218" s="209"/>
      <c r="EP218" s="209"/>
      <c r="EQ218" s="209"/>
      <c r="ER218" s="209"/>
      <c r="ES218" s="209"/>
      <c r="ET218" s="209"/>
      <c r="EU218" s="209"/>
      <c r="EV218" s="209"/>
      <c r="EW218" s="209"/>
      <c r="EX218" s="209"/>
      <c r="EY218" s="209"/>
      <c r="EZ218" s="209"/>
      <c r="FA218" s="209"/>
      <c r="FB218" s="209"/>
      <c r="FC218" s="209"/>
      <c r="FD218" s="209"/>
      <c r="FE218" s="209"/>
      <c r="FF218" s="209"/>
      <c r="FG218" s="209"/>
      <c r="FH218" s="209"/>
      <c r="FI218" s="209"/>
      <c r="FJ218" s="209"/>
      <c r="FK218" s="209"/>
      <c r="FL218" s="209"/>
      <c r="FM218" s="209"/>
      <c r="FN218" s="209"/>
      <c r="FO218" s="209"/>
      <c r="FP218" s="209"/>
      <c r="FQ218" s="209"/>
      <c r="FR218" s="209"/>
      <c r="FS218" s="209"/>
      <c r="FT218" s="209"/>
      <c r="FU218" s="209"/>
      <c r="FV218" s="209"/>
      <c r="FW218" s="209"/>
      <c r="FX218" s="209"/>
      <c r="FY218" s="209"/>
      <c r="FZ218" s="209"/>
      <c r="GA218" s="209"/>
      <c r="GB218" s="209"/>
      <c r="GC218" s="209"/>
      <c r="GD218" s="209"/>
      <c r="GE218" s="209"/>
      <c r="GF218" s="209"/>
      <c r="GG218" s="209"/>
      <c r="GH218" s="209"/>
      <c r="GI218" s="209"/>
      <c r="GJ218" s="209"/>
      <c r="GK218" s="209"/>
      <c r="GL218" s="209"/>
      <c r="GM218" s="209"/>
      <c r="GN218" s="209"/>
      <c r="GO218" s="209"/>
      <c r="GP218" s="209"/>
      <c r="GQ218" s="209"/>
      <c r="GR218" s="209"/>
      <c r="GS218" s="209"/>
      <c r="GT218" s="209"/>
      <c r="GU218" s="209"/>
      <c r="GV218" s="209"/>
      <c r="GW218" s="209"/>
      <c r="GX218" s="209"/>
      <c r="GY218" s="209"/>
      <c r="GZ218" s="209"/>
      <c r="HA218" s="209"/>
      <c r="HB218" s="209"/>
      <c r="HC218" s="209"/>
      <c r="HD218" s="209"/>
      <c r="HE218" s="209"/>
      <c r="HF218" s="209"/>
      <c r="HG218" s="209"/>
      <c r="HH218" s="209"/>
      <c r="HI218" s="209"/>
      <c r="HJ218" s="209"/>
      <c r="HK218" s="209"/>
      <c r="HL218" s="209"/>
      <c r="HM218" s="209"/>
      <c r="HN218" s="209"/>
      <c r="HO218" s="209"/>
    </row>
    <row r="219" spans="1:223" s="211" customFormat="1" x14ac:dyDescent="0.25">
      <c r="A219" s="209"/>
      <c r="B219" s="202"/>
      <c r="C219" s="210"/>
      <c r="D219" s="202"/>
      <c r="E219" s="202"/>
      <c r="F219" s="202"/>
      <c r="G219" s="202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  <c r="BJ219" s="209"/>
      <c r="BK219" s="209"/>
      <c r="BL219" s="209"/>
      <c r="BM219" s="209"/>
      <c r="BN219" s="209"/>
      <c r="BO219" s="209"/>
      <c r="BP219" s="209"/>
      <c r="BQ219" s="209"/>
      <c r="BR219" s="209"/>
      <c r="BS219" s="209"/>
      <c r="BT219" s="209"/>
      <c r="BU219" s="209"/>
      <c r="BV219" s="209"/>
      <c r="BW219" s="209"/>
      <c r="BX219" s="209"/>
      <c r="BY219" s="209"/>
      <c r="BZ219" s="209"/>
      <c r="CA219" s="209"/>
      <c r="CB219" s="209"/>
      <c r="CC219" s="209"/>
      <c r="CD219" s="209"/>
      <c r="CE219" s="209"/>
      <c r="CF219" s="209"/>
      <c r="CG219" s="209"/>
      <c r="CH219" s="209"/>
      <c r="CI219" s="209"/>
      <c r="CJ219" s="209"/>
      <c r="CK219" s="209"/>
      <c r="CL219" s="209"/>
      <c r="CM219" s="209"/>
      <c r="CN219" s="209"/>
      <c r="CO219" s="209"/>
      <c r="CP219" s="209"/>
      <c r="CQ219" s="209"/>
      <c r="CR219" s="209"/>
      <c r="CS219" s="209"/>
      <c r="CT219" s="209"/>
      <c r="CU219" s="209"/>
      <c r="CV219" s="209"/>
      <c r="CW219" s="209"/>
      <c r="CX219" s="209"/>
      <c r="CY219" s="209"/>
      <c r="CZ219" s="209"/>
      <c r="DA219" s="209"/>
      <c r="DB219" s="209"/>
      <c r="DC219" s="209"/>
      <c r="DD219" s="209"/>
      <c r="DE219" s="209"/>
      <c r="DF219" s="209"/>
      <c r="DG219" s="209"/>
      <c r="DH219" s="209"/>
      <c r="DI219" s="209"/>
      <c r="DJ219" s="209"/>
      <c r="DK219" s="209"/>
      <c r="DL219" s="209"/>
      <c r="DM219" s="209"/>
      <c r="DN219" s="209"/>
      <c r="DO219" s="209"/>
      <c r="DP219" s="209"/>
      <c r="DQ219" s="209"/>
      <c r="DR219" s="209"/>
      <c r="DS219" s="209"/>
      <c r="DT219" s="209"/>
      <c r="DU219" s="209"/>
      <c r="DV219" s="209"/>
      <c r="DW219" s="209"/>
      <c r="DX219" s="209"/>
      <c r="DY219" s="209"/>
      <c r="DZ219" s="209"/>
      <c r="EA219" s="209"/>
      <c r="EB219" s="209"/>
      <c r="EC219" s="209"/>
      <c r="ED219" s="209"/>
      <c r="EE219" s="209"/>
      <c r="EF219" s="209"/>
      <c r="EG219" s="209"/>
      <c r="EH219" s="209"/>
      <c r="EI219" s="209"/>
      <c r="EJ219" s="209"/>
      <c r="EK219" s="209"/>
      <c r="EL219" s="209"/>
      <c r="EM219" s="209"/>
      <c r="EN219" s="209"/>
      <c r="EO219" s="209"/>
      <c r="EP219" s="209"/>
      <c r="EQ219" s="209"/>
      <c r="ER219" s="209"/>
      <c r="ES219" s="209"/>
      <c r="ET219" s="209"/>
      <c r="EU219" s="209"/>
      <c r="EV219" s="209"/>
      <c r="EW219" s="209"/>
      <c r="EX219" s="209"/>
      <c r="EY219" s="209"/>
      <c r="EZ219" s="209"/>
      <c r="FA219" s="209"/>
      <c r="FB219" s="209"/>
      <c r="FC219" s="209"/>
      <c r="FD219" s="209"/>
      <c r="FE219" s="209"/>
      <c r="FF219" s="209"/>
      <c r="FG219" s="209"/>
      <c r="FH219" s="209"/>
      <c r="FI219" s="209"/>
      <c r="FJ219" s="209"/>
      <c r="FK219" s="209"/>
      <c r="FL219" s="209"/>
      <c r="FM219" s="209"/>
      <c r="FN219" s="209"/>
      <c r="FO219" s="209"/>
      <c r="FP219" s="209"/>
      <c r="FQ219" s="209"/>
      <c r="FR219" s="209"/>
      <c r="FS219" s="209"/>
      <c r="FT219" s="209"/>
      <c r="FU219" s="209"/>
      <c r="FV219" s="209"/>
      <c r="FW219" s="209"/>
      <c r="FX219" s="209"/>
      <c r="FY219" s="209"/>
      <c r="FZ219" s="209"/>
      <c r="GA219" s="209"/>
      <c r="GB219" s="209"/>
      <c r="GC219" s="209"/>
      <c r="GD219" s="209"/>
      <c r="GE219" s="209"/>
      <c r="GF219" s="209"/>
      <c r="GG219" s="209"/>
      <c r="GH219" s="209"/>
      <c r="GI219" s="209"/>
      <c r="GJ219" s="209"/>
      <c r="GK219" s="209"/>
      <c r="GL219" s="209"/>
      <c r="GM219" s="209"/>
      <c r="GN219" s="209"/>
      <c r="GO219" s="209"/>
      <c r="GP219" s="209"/>
      <c r="GQ219" s="209"/>
      <c r="GR219" s="209"/>
      <c r="GS219" s="209"/>
      <c r="GT219" s="209"/>
      <c r="GU219" s="209"/>
      <c r="GV219" s="209"/>
      <c r="GW219" s="209"/>
      <c r="GX219" s="209"/>
      <c r="GY219" s="209"/>
      <c r="GZ219" s="209"/>
      <c r="HA219" s="209"/>
      <c r="HB219" s="209"/>
      <c r="HC219" s="209"/>
      <c r="HD219" s="209"/>
      <c r="HE219" s="209"/>
      <c r="HF219" s="209"/>
      <c r="HG219" s="209"/>
      <c r="HH219" s="209"/>
      <c r="HI219" s="209"/>
      <c r="HJ219" s="209"/>
      <c r="HK219" s="209"/>
      <c r="HL219" s="209"/>
      <c r="HM219" s="209"/>
      <c r="HN219" s="209"/>
      <c r="HO219" s="209"/>
    </row>
    <row r="220" spans="1:223" s="211" customFormat="1" x14ac:dyDescent="0.25">
      <c r="A220" s="209"/>
      <c r="B220" s="202"/>
      <c r="C220" s="210"/>
      <c r="D220" s="202"/>
      <c r="E220" s="202"/>
      <c r="F220" s="202"/>
      <c r="G220" s="202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  <c r="BJ220" s="209"/>
      <c r="BK220" s="209"/>
      <c r="BL220" s="209"/>
      <c r="BM220" s="209"/>
      <c r="BN220" s="209"/>
      <c r="BO220" s="209"/>
      <c r="BP220" s="209"/>
      <c r="BQ220" s="209"/>
      <c r="BR220" s="209"/>
      <c r="BS220" s="209"/>
      <c r="BT220" s="209"/>
      <c r="BU220" s="209"/>
      <c r="BV220" s="209"/>
      <c r="BW220" s="209"/>
      <c r="BX220" s="209"/>
      <c r="BY220" s="209"/>
      <c r="BZ220" s="209"/>
      <c r="CA220" s="209"/>
      <c r="CB220" s="209"/>
      <c r="CC220" s="209"/>
      <c r="CD220" s="209"/>
      <c r="CE220" s="209"/>
      <c r="CF220" s="209"/>
      <c r="CG220" s="209"/>
      <c r="CH220" s="209"/>
      <c r="CI220" s="209"/>
      <c r="CJ220" s="209"/>
      <c r="CK220" s="209"/>
      <c r="CL220" s="209"/>
      <c r="CM220" s="209"/>
      <c r="CN220" s="209"/>
      <c r="CO220" s="209"/>
      <c r="CP220" s="209"/>
      <c r="CQ220" s="209"/>
      <c r="CR220" s="209"/>
      <c r="CS220" s="209"/>
      <c r="CT220" s="209"/>
      <c r="CU220" s="209"/>
      <c r="CV220" s="209"/>
      <c r="CW220" s="209"/>
      <c r="CX220" s="209"/>
      <c r="CY220" s="209"/>
      <c r="CZ220" s="209"/>
      <c r="DA220" s="209"/>
      <c r="DB220" s="209"/>
      <c r="DC220" s="209"/>
      <c r="DD220" s="209"/>
      <c r="DE220" s="209"/>
      <c r="DF220" s="209"/>
      <c r="DG220" s="209"/>
      <c r="DH220" s="209"/>
      <c r="DI220" s="209"/>
      <c r="DJ220" s="209"/>
      <c r="DK220" s="209"/>
      <c r="DL220" s="209"/>
      <c r="DM220" s="209"/>
      <c r="DN220" s="209"/>
      <c r="DO220" s="209"/>
      <c r="DP220" s="209"/>
      <c r="DQ220" s="209"/>
      <c r="DR220" s="209"/>
      <c r="DS220" s="209"/>
      <c r="DT220" s="209"/>
      <c r="DU220" s="209"/>
      <c r="DV220" s="209"/>
      <c r="DW220" s="209"/>
      <c r="DX220" s="209"/>
      <c r="DY220" s="209"/>
      <c r="DZ220" s="209"/>
      <c r="EA220" s="209"/>
      <c r="EB220" s="209"/>
      <c r="EC220" s="209"/>
      <c r="ED220" s="209"/>
      <c r="EE220" s="209"/>
      <c r="EF220" s="209"/>
      <c r="EG220" s="209"/>
      <c r="EH220" s="209"/>
      <c r="EI220" s="209"/>
      <c r="EJ220" s="209"/>
      <c r="EK220" s="209"/>
      <c r="EL220" s="209"/>
      <c r="EM220" s="209"/>
      <c r="EN220" s="209"/>
      <c r="EO220" s="209"/>
      <c r="EP220" s="209"/>
      <c r="EQ220" s="209"/>
      <c r="ER220" s="209"/>
      <c r="ES220" s="209"/>
      <c r="ET220" s="209"/>
      <c r="EU220" s="209"/>
      <c r="EV220" s="209"/>
      <c r="EW220" s="209"/>
      <c r="EX220" s="209"/>
      <c r="EY220" s="209"/>
      <c r="EZ220" s="209"/>
      <c r="FA220" s="209"/>
      <c r="FB220" s="209"/>
      <c r="FC220" s="209"/>
      <c r="FD220" s="209"/>
      <c r="FE220" s="209"/>
      <c r="FF220" s="209"/>
      <c r="FG220" s="209"/>
      <c r="FH220" s="209"/>
      <c r="FI220" s="209"/>
      <c r="FJ220" s="209"/>
      <c r="FK220" s="209"/>
      <c r="FL220" s="209"/>
      <c r="FM220" s="209"/>
      <c r="FN220" s="209"/>
      <c r="FO220" s="209"/>
      <c r="FP220" s="209"/>
      <c r="FQ220" s="209"/>
      <c r="FR220" s="209"/>
      <c r="FS220" s="209"/>
      <c r="FT220" s="209"/>
      <c r="FU220" s="209"/>
      <c r="FV220" s="209"/>
      <c r="FW220" s="209"/>
      <c r="FX220" s="209"/>
      <c r="FY220" s="209"/>
      <c r="FZ220" s="209"/>
      <c r="GA220" s="209"/>
      <c r="GB220" s="209"/>
      <c r="GC220" s="209"/>
      <c r="GD220" s="209"/>
      <c r="GE220" s="209"/>
      <c r="GF220" s="209"/>
      <c r="GG220" s="209"/>
      <c r="GH220" s="209"/>
      <c r="GI220" s="209"/>
      <c r="GJ220" s="209"/>
      <c r="GK220" s="209"/>
      <c r="GL220" s="209"/>
      <c r="GM220" s="209"/>
      <c r="GN220" s="209"/>
      <c r="GO220" s="209"/>
      <c r="GP220" s="209"/>
      <c r="GQ220" s="209"/>
      <c r="GR220" s="209"/>
      <c r="GS220" s="209"/>
      <c r="GT220" s="209"/>
      <c r="GU220" s="209"/>
      <c r="GV220" s="209"/>
      <c r="GW220" s="209"/>
      <c r="GX220" s="209"/>
      <c r="GY220" s="209"/>
      <c r="GZ220" s="209"/>
      <c r="HA220" s="209"/>
      <c r="HB220" s="209"/>
      <c r="HC220" s="209"/>
      <c r="HD220" s="209"/>
      <c r="HE220" s="209"/>
      <c r="HF220" s="209"/>
      <c r="HG220" s="209"/>
      <c r="HH220" s="209"/>
      <c r="HI220" s="209"/>
      <c r="HJ220" s="209"/>
      <c r="HK220" s="209"/>
      <c r="HL220" s="209"/>
      <c r="HM220" s="209"/>
      <c r="HN220" s="209"/>
      <c r="HO220" s="209"/>
    </row>
    <row r="221" spans="1:223" s="211" customFormat="1" x14ac:dyDescent="0.25">
      <c r="A221" s="209"/>
      <c r="B221" s="202"/>
      <c r="C221" s="210"/>
      <c r="D221" s="202"/>
      <c r="E221" s="202"/>
      <c r="F221" s="202"/>
      <c r="G221" s="202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  <c r="BJ221" s="209"/>
      <c r="BK221" s="209"/>
      <c r="BL221" s="209"/>
      <c r="BM221" s="209"/>
      <c r="BN221" s="209"/>
      <c r="BO221" s="209"/>
      <c r="BP221" s="209"/>
      <c r="BQ221" s="209"/>
      <c r="BR221" s="209"/>
      <c r="BS221" s="209"/>
      <c r="BT221" s="209"/>
      <c r="BU221" s="209"/>
      <c r="BV221" s="209"/>
      <c r="BW221" s="209"/>
      <c r="BX221" s="209"/>
      <c r="BY221" s="209"/>
      <c r="BZ221" s="209"/>
      <c r="CA221" s="209"/>
      <c r="CB221" s="209"/>
      <c r="CC221" s="209"/>
      <c r="CD221" s="209"/>
      <c r="CE221" s="209"/>
      <c r="CF221" s="209"/>
      <c r="CG221" s="209"/>
      <c r="CH221" s="209"/>
      <c r="CI221" s="209"/>
      <c r="CJ221" s="209"/>
      <c r="CK221" s="209"/>
      <c r="CL221" s="209"/>
      <c r="CM221" s="209"/>
      <c r="CN221" s="209"/>
      <c r="CO221" s="209"/>
      <c r="CP221" s="209"/>
      <c r="CQ221" s="209"/>
      <c r="CR221" s="209"/>
      <c r="CS221" s="209"/>
      <c r="CT221" s="209"/>
      <c r="CU221" s="209"/>
      <c r="CV221" s="209"/>
      <c r="CW221" s="209"/>
      <c r="CX221" s="209"/>
      <c r="CY221" s="209"/>
      <c r="CZ221" s="209"/>
      <c r="DA221" s="209"/>
      <c r="DB221" s="209"/>
      <c r="DC221" s="209"/>
      <c r="DD221" s="209"/>
      <c r="DE221" s="209"/>
      <c r="DF221" s="209"/>
      <c r="DG221" s="209"/>
      <c r="DH221" s="209"/>
      <c r="DI221" s="209"/>
      <c r="DJ221" s="209"/>
      <c r="DK221" s="209"/>
      <c r="DL221" s="209"/>
      <c r="DM221" s="209"/>
      <c r="DN221" s="209"/>
      <c r="DO221" s="209"/>
      <c r="DP221" s="209"/>
      <c r="DQ221" s="209"/>
      <c r="DR221" s="209"/>
      <c r="DS221" s="209"/>
      <c r="DT221" s="209"/>
      <c r="DU221" s="209"/>
      <c r="DV221" s="209"/>
      <c r="DW221" s="209"/>
      <c r="DX221" s="209"/>
      <c r="DY221" s="209"/>
      <c r="DZ221" s="209"/>
      <c r="EA221" s="209"/>
      <c r="EB221" s="209"/>
      <c r="EC221" s="209"/>
      <c r="ED221" s="209"/>
      <c r="EE221" s="209"/>
      <c r="EF221" s="209"/>
      <c r="EG221" s="209"/>
      <c r="EH221" s="209"/>
      <c r="EI221" s="209"/>
      <c r="EJ221" s="209"/>
      <c r="EK221" s="209"/>
      <c r="EL221" s="209"/>
      <c r="EM221" s="209"/>
      <c r="EN221" s="209"/>
      <c r="EO221" s="209"/>
      <c r="EP221" s="209"/>
      <c r="EQ221" s="209"/>
      <c r="ER221" s="209"/>
      <c r="ES221" s="209"/>
      <c r="ET221" s="209"/>
      <c r="EU221" s="209"/>
      <c r="EV221" s="209"/>
      <c r="EW221" s="209"/>
      <c r="EX221" s="209"/>
      <c r="EY221" s="209"/>
      <c r="EZ221" s="209"/>
      <c r="FA221" s="209"/>
      <c r="FB221" s="209"/>
      <c r="FC221" s="209"/>
      <c r="FD221" s="209"/>
      <c r="FE221" s="209"/>
      <c r="FF221" s="209"/>
      <c r="FG221" s="209"/>
      <c r="FH221" s="209"/>
      <c r="FI221" s="209"/>
      <c r="FJ221" s="209"/>
      <c r="FK221" s="209"/>
      <c r="FL221" s="209"/>
      <c r="FM221" s="209"/>
      <c r="FN221" s="209"/>
      <c r="FO221" s="209"/>
      <c r="FP221" s="209"/>
      <c r="FQ221" s="209"/>
      <c r="FR221" s="209"/>
      <c r="FS221" s="209"/>
      <c r="FT221" s="209"/>
      <c r="FU221" s="209"/>
      <c r="FV221" s="209"/>
      <c r="FW221" s="209"/>
      <c r="FX221" s="209"/>
      <c r="FY221" s="209"/>
      <c r="FZ221" s="209"/>
      <c r="GA221" s="209"/>
      <c r="GB221" s="209"/>
      <c r="GC221" s="209"/>
      <c r="GD221" s="209"/>
      <c r="GE221" s="209"/>
      <c r="GF221" s="209"/>
      <c r="GG221" s="209"/>
      <c r="GH221" s="209"/>
      <c r="GI221" s="209"/>
      <c r="GJ221" s="209"/>
      <c r="GK221" s="209"/>
      <c r="GL221" s="209"/>
      <c r="GM221" s="209"/>
      <c r="GN221" s="209"/>
      <c r="GO221" s="209"/>
      <c r="GP221" s="209"/>
      <c r="GQ221" s="209"/>
      <c r="GR221" s="209"/>
      <c r="GS221" s="209"/>
      <c r="GT221" s="209"/>
      <c r="GU221" s="209"/>
      <c r="GV221" s="209"/>
      <c r="GW221" s="209"/>
      <c r="GX221" s="209"/>
      <c r="GY221" s="209"/>
      <c r="GZ221" s="209"/>
      <c r="HA221" s="209"/>
      <c r="HB221" s="209"/>
      <c r="HC221" s="209"/>
      <c r="HD221" s="209"/>
      <c r="HE221" s="209"/>
      <c r="HF221" s="209"/>
      <c r="HG221" s="209"/>
      <c r="HH221" s="209"/>
      <c r="HI221" s="209"/>
      <c r="HJ221" s="209"/>
      <c r="HK221" s="209"/>
      <c r="HL221" s="209"/>
      <c r="HM221" s="209"/>
      <c r="HN221" s="209"/>
      <c r="HO221" s="209"/>
    </row>
    <row r="222" spans="1:223" s="211" customFormat="1" x14ac:dyDescent="0.25">
      <c r="A222" s="209"/>
      <c r="B222" s="202"/>
      <c r="C222" s="210"/>
      <c r="D222" s="202"/>
      <c r="E222" s="202"/>
      <c r="F222" s="202"/>
      <c r="G222" s="202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  <c r="BJ222" s="209"/>
      <c r="BK222" s="209"/>
      <c r="BL222" s="209"/>
      <c r="BM222" s="209"/>
      <c r="BN222" s="209"/>
      <c r="BO222" s="209"/>
      <c r="BP222" s="209"/>
      <c r="BQ222" s="209"/>
      <c r="BR222" s="209"/>
      <c r="BS222" s="209"/>
      <c r="BT222" s="209"/>
      <c r="BU222" s="209"/>
      <c r="BV222" s="209"/>
      <c r="BW222" s="209"/>
      <c r="BX222" s="209"/>
      <c r="BY222" s="209"/>
      <c r="BZ222" s="209"/>
      <c r="CA222" s="209"/>
      <c r="CB222" s="209"/>
      <c r="CC222" s="209"/>
      <c r="CD222" s="209"/>
      <c r="CE222" s="209"/>
      <c r="CF222" s="209"/>
      <c r="CG222" s="209"/>
      <c r="CH222" s="209"/>
      <c r="CI222" s="209"/>
      <c r="CJ222" s="209"/>
      <c r="CK222" s="209"/>
      <c r="CL222" s="209"/>
      <c r="CM222" s="209"/>
      <c r="CN222" s="209"/>
      <c r="CO222" s="209"/>
      <c r="CP222" s="209"/>
      <c r="CQ222" s="209"/>
      <c r="CR222" s="209"/>
      <c r="CS222" s="209"/>
      <c r="CT222" s="209"/>
      <c r="CU222" s="209"/>
      <c r="CV222" s="209"/>
      <c r="CW222" s="209"/>
      <c r="CX222" s="209"/>
      <c r="CY222" s="209"/>
      <c r="CZ222" s="209"/>
      <c r="DA222" s="209"/>
      <c r="DB222" s="209"/>
      <c r="DC222" s="209"/>
      <c r="DD222" s="209"/>
      <c r="DE222" s="209"/>
      <c r="DF222" s="209"/>
      <c r="DG222" s="209"/>
      <c r="DH222" s="209"/>
      <c r="DI222" s="209"/>
      <c r="DJ222" s="209"/>
      <c r="DK222" s="209"/>
      <c r="DL222" s="209"/>
      <c r="DM222" s="209"/>
      <c r="DN222" s="209"/>
      <c r="DO222" s="209"/>
      <c r="DP222" s="209"/>
      <c r="DQ222" s="209"/>
      <c r="DR222" s="209"/>
      <c r="DS222" s="209"/>
      <c r="DT222" s="209"/>
      <c r="DU222" s="209"/>
      <c r="DV222" s="209"/>
      <c r="DW222" s="209"/>
      <c r="DX222" s="209"/>
      <c r="DY222" s="209"/>
      <c r="DZ222" s="209"/>
      <c r="EA222" s="209"/>
      <c r="EB222" s="209"/>
      <c r="EC222" s="209"/>
      <c r="ED222" s="209"/>
      <c r="EE222" s="209"/>
      <c r="EF222" s="209"/>
      <c r="EG222" s="209"/>
      <c r="EH222" s="209"/>
      <c r="EI222" s="209"/>
      <c r="EJ222" s="209"/>
      <c r="EK222" s="209"/>
      <c r="EL222" s="209"/>
      <c r="EM222" s="209"/>
      <c r="EN222" s="209"/>
      <c r="EO222" s="209"/>
      <c r="EP222" s="209"/>
      <c r="EQ222" s="209"/>
      <c r="ER222" s="209"/>
      <c r="ES222" s="209"/>
      <c r="ET222" s="209"/>
      <c r="EU222" s="209"/>
      <c r="EV222" s="209"/>
      <c r="EW222" s="209"/>
      <c r="EX222" s="209"/>
      <c r="EY222" s="209"/>
      <c r="EZ222" s="209"/>
      <c r="FA222" s="209"/>
      <c r="FB222" s="209"/>
      <c r="FC222" s="209"/>
      <c r="FD222" s="209"/>
      <c r="FE222" s="209"/>
      <c r="FF222" s="209"/>
      <c r="FG222" s="209"/>
      <c r="FH222" s="209"/>
      <c r="FI222" s="209"/>
      <c r="FJ222" s="209"/>
      <c r="FK222" s="209"/>
      <c r="FL222" s="209"/>
      <c r="FM222" s="209"/>
      <c r="FN222" s="209"/>
      <c r="FO222" s="209"/>
      <c r="FP222" s="209"/>
      <c r="FQ222" s="209"/>
      <c r="FR222" s="209"/>
      <c r="FS222" s="209"/>
      <c r="FT222" s="209"/>
      <c r="FU222" s="209"/>
      <c r="FV222" s="209"/>
      <c r="FW222" s="209"/>
      <c r="FX222" s="209"/>
      <c r="FY222" s="209"/>
      <c r="FZ222" s="209"/>
      <c r="GA222" s="209"/>
      <c r="GB222" s="209"/>
      <c r="GC222" s="209"/>
      <c r="GD222" s="209"/>
      <c r="GE222" s="209"/>
      <c r="GF222" s="209"/>
      <c r="GG222" s="209"/>
      <c r="GH222" s="209"/>
      <c r="GI222" s="209"/>
      <c r="GJ222" s="209"/>
      <c r="GK222" s="209"/>
      <c r="GL222" s="209"/>
      <c r="GM222" s="209"/>
      <c r="GN222" s="209"/>
      <c r="GO222" s="209"/>
      <c r="GP222" s="209"/>
      <c r="GQ222" s="209"/>
      <c r="GR222" s="209"/>
      <c r="GS222" s="209"/>
      <c r="GT222" s="209"/>
      <c r="GU222" s="209"/>
      <c r="GV222" s="209"/>
      <c r="GW222" s="209"/>
      <c r="GX222" s="209"/>
      <c r="GY222" s="209"/>
      <c r="GZ222" s="209"/>
      <c r="HA222" s="209"/>
      <c r="HB222" s="209"/>
      <c r="HC222" s="209"/>
      <c r="HD222" s="209"/>
      <c r="HE222" s="209"/>
      <c r="HF222" s="209"/>
      <c r="HG222" s="209"/>
      <c r="HH222" s="209"/>
      <c r="HI222" s="209"/>
      <c r="HJ222" s="209"/>
      <c r="HK222" s="209"/>
      <c r="HL222" s="209"/>
      <c r="HM222" s="209"/>
      <c r="HN222" s="209"/>
      <c r="HO222" s="209"/>
    </row>
    <row r="223" spans="1:223" s="211" customFormat="1" x14ac:dyDescent="0.25">
      <c r="A223" s="209"/>
      <c r="B223" s="202"/>
      <c r="C223" s="210"/>
      <c r="D223" s="202"/>
      <c r="E223" s="202"/>
      <c r="F223" s="202"/>
      <c r="G223" s="202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  <c r="BJ223" s="209"/>
      <c r="BK223" s="209"/>
      <c r="BL223" s="209"/>
      <c r="BM223" s="209"/>
      <c r="BN223" s="209"/>
      <c r="BO223" s="209"/>
      <c r="BP223" s="209"/>
      <c r="BQ223" s="209"/>
      <c r="BR223" s="209"/>
      <c r="BS223" s="209"/>
      <c r="BT223" s="209"/>
      <c r="BU223" s="209"/>
      <c r="BV223" s="209"/>
      <c r="BW223" s="209"/>
      <c r="BX223" s="209"/>
      <c r="BY223" s="209"/>
      <c r="BZ223" s="209"/>
      <c r="CA223" s="209"/>
      <c r="CB223" s="209"/>
      <c r="CC223" s="209"/>
      <c r="CD223" s="209"/>
      <c r="CE223" s="209"/>
      <c r="CF223" s="209"/>
      <c r="CG223" s="209"/>
      <c r="CH223" s="209"/>
      <c r="CI223" s="209"/>
      <c r="CJ223" s="209"/>
      <c r="CK223" s="209"/>
      <c r="CL223" s="209"/>
      <c r="CM223" s="209"/>
      <c r="CN223" s="209"/>
      <c r="CO223" s="209"/>
      <c r="CP223" s="209"/>
      <c r="CQ223" s="209"/>
      <c r="CR223" s="209"/>
      <c r="CS223" s="209"/>
      <c r="CT223" s="209"/>
      <c r="CU223" s="209"/>
      <c r="CV223" s="209"/>
      <c r="CW223" s="209"/>
      <c r="CX223" s="209"/>
      <c r="CY223" s="209"/>
      <c r="CZ223" s="209"/>
      <c r="DA223" s="209"/>
      <c r="DB223" s="209"/>
      <c r="DC223" s="209"/>
      <c r="DD223" s="209"/>
      <c r="DE223" s="209"/>
      <c r="DF223" s="209"/>
      <c r="DG223" s="209"/>
      <c r="DH223" s="209"/>
      <c r="DI223" s="209"/>
      <c r="DJ223" s="209"/>
      <c r="DK223" s="209"/>
      <c r="DL223" s="209"/>
      <c r="DM223" s="209"/>
      <c r="DN223" s="209"/>
      <c r="DO223" s="209"/>
      <c r="DP223" s="209"/>
      <c r="DQ223" s="209"/>
      <c r="DR223" s="209"/>
      <c r="DS223" s="209"/>
      <c r="DT223" s="209"/>
      <c r="DU223" s="209"/>
      <c r="DV223" s="209"/>
      <c r="DW223" s="209"/>
      <c r="DX223" s="209"/>
      <c r="DY223" s="209"/>
      <c r="DZ223" s="209"/>
      <c r="EA223" s="209"/>
      <c r="EB223" s="209"/>
      <c r="EC223" s="209"/>
      <c r="ED223" s="209"/>
      <c r="EE223" s="209"/>
      <c r="EF223" s="209"/>
      <c r="EG223" s="209"/>
      <c r="EH223" s="209"/>
      <c r="EI223" s="209"/>
      <c r="EJ223" s="209"/>
      <c r="EK223" s="209"/>
      <c r="EL223" s="209"/>
      <c r="EM223" s="209"/>
      <c r="EN223" s="209"/>
      <c r="EO223" s="209"/>
      <c r="EP223" s="209"/>
      <c r="EQ223" s="209"/>
      <c r="ER223" s="209"/>
      <c r="ES223" s="209"/>
      <c r="ET223" s="209"/>
      <c r="EU223" s="209"/>
      <c r="EV223" s="209"/>
      <c r="EW223" s="209"/>
      <c r="EX223" s="209"/>
      <c r="EY223" s="209"/>
      <c r="EZ223" s="209"/>
      <c r="FA223" s="209"/>
      <c r="FB223" s="209"/>
      <c r="FC223" s="209"/>
      <c r="FD223" s="209"/>
      <c r="FE223" s="209"/>
      <c r="FF223" s="209"/>
      <c r="FG223" s="209"/>
      <c r="FH223" s="209"/>
      <c r="FI223" s="209"/>
      <c r="FJ223" s="209"/>
      <c r="FK223" s="209"/>
      <c r="FL223" s="209"/>
      <c r="FM223" s="209"/>
      <c r="FN223" s="209"/>
      <c r="FO223" s="209"/>
      <c r="FP223" s="209"/>
      <c r="FQ223" s="209"/>
      <c r="FR223" s="209"/>
      <c r="FS223" s="209"/>
      <c r="FT223" s="209"/>
      <c r="FU223" s="209"/>
      <c r="FV223" s="209"/>
      <c r="FW223" s="209"/>
      <c r="FX223" s="209"/>
      <c r="FY223" s="209"/>
      <c r="FZ223" s="209"/>
      <c r="GA223" s="209"/>
      <c r="GB223" s="209"/>
      <c r="GC223" s="209"/>
      <c r="GD223" s="209"/>
      <c r="GE223" s="209"/>
      <c r="GF223" s="209"/>
      <c r="GG223" s="209"/>
      <c r="GH223" s="209"/>
      <c r="GI223" s="209"/>
      <c r="GJ223" s="209"/>
      <c r="GK223" s="209"/>
      <c r="GL223" s="209"/>
      <c r="GM223" s="209"/>
      <c r="GN223" s="209"/>
      <c r="GO223" s="209"/>
      <c r="GP223" s="209"/>
      <c r="GQ223" s="209"/>
      <c r="GR223" s="209"/>
      <c r="GS223" s="209"/>
      <c r="GT223" s="209"/>
      <c r="GU223" s="209"/>
      <c r="GV223" s="209"/>
      <c r="GW223" s="209"/>
      <c r="GX223" s="209"/>
      <c r="GY223" s="209"/>
      <c r="GZ223" s="209"/>
      <c r="HA223" s="209"/>
      <c r="HB223" s="209"/>
      <c r="HC223" s="209"/>
      <c r="HD223" s="209"/>
      <c r="HE223" s="209"/>
      <c r="HF223" s="209"/>
      <c r="HG223" s="209"/>
      <c r="HH223" s="209"/>
      <c r="HI223" s="209"/>
      <c r="HJ223" s="209"/>
      <c r="HK223" s="209"/>
      <c r="HL223" s="209"/>
      <c r="HM223" s="209"/>
      <c r="HN223" s="209"/>
      <c r="HO223" s="209"/>
    </row>
    <row r="224" spans="1:223" s="211" customFormat="1" x14ac:dyDescent="0.25">
      <c r="A224" s="209"/>
      <c r="B224" s="202"/>
      <c r="C224" s="210"/>
      <c r="D224" s="202"/>
      <c r="E224" s="202"/>
      <c r="F224" s="202"/>
      <c r="G224" s="202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  <c r="BJ224" s="209"/>
      <c r="BK224" s="209"/>
      <c r="BL224" s="209"/>
      <c r="BM224" s="209"/>
      <c r="BN224" s="209"/>
      <c r="BO224" s="209"/>
      <c r="BP224" s="209"/>
      <c r="BQ224" s="209"/>
      <c r="BR224" s="209"/>
      <c r="BS224" s="209"/>
      <c r="BT224" s="209"/>
      <c r="BU224" s="209"/>
      <c r="BV224" s="209"/>
      <c r="BW224" s="209"/>
      <c r="BX224" s="209"/>
      <c r="BY224" s="209"/>
      <c r="BZ224" s="209"/>
      <c r="CA224" s="209"/>
      <c r="CB224" s="209"/>
      <c r="CC224" s="209"/>
      <c r="CD224" s="209"/>
      <c r="CE224" s="209"/>
      <c r="CF224" s="209"/>
      <c r="CG224" s="209"/>
      <c r="CH224" s="209"/>
      <c r="CI224" s="209"/>
      <c r="CJ224" s="209"/>
      <c r="CK224" s="209"/>
      <c r="CL224" s="209"/>
      <c r="CM224" s="209"/>
      <c r="CN224" s="209"/>
      <c r="CO224" s="209"/>
      <c r="CP224" s="209"/>
      <c r="CQ224" s="209"/>
      <c r="CR224" s="209"/>
      <c r="CS224" s="209"/>
      <c r="CT224" s="209"/>
      <c r="CU224" s="209"/>
      <c r="CV224" s="209"/>
      <c r="CW224" s="209"/>
      <c r="CX224" s="209"/>
      <c r="CY224" s="209"/>
      <c r="CZ224" s="209"/>
      <c r="DA224" s="209"/>
      <c r="DB224" s="209"/>
      <c r="DC224" s="209"/>
      <c r="DD224" s="209"/>
      <c r="DE224" s="209"/>
      <c r="DF224" s="209"/>
      <c r="DG224" s="209"/>
      <c r="DH224" s="209"/>
      <c r="DI224" s="209"/>
      <c r="DJ224" s="209"/>
      <c r="DK224" s="209"/>
      <c r="DL224" s="209"/>
      <c r="DM224" s="209"/>
      <c r="DN224" s="209"/>
      <c r="DO224" s="209"/>
      <c r="DP224" s="209"/>
      <c r="DQ224" s="209"/>
      <c r="DR224" s="209"/>
      <c r="DS224" s="209"/>
      <c r="DT224" s="209"/>
      <c r="DU224" s="209"/>
      <c r="DV224" s="209"/>
      <c r="DW224" s="209"/>
      <c r="DX224" s="209"/>
      <c r="DY224" s="209"/>
      <c r="DZ224" s="209"/>
      <c r="EA224" s="209"/>
      <c r="EB224" s="209"/>
      <c r="EC224" s="209"/>
      <c r="ED224" s="209"/>
      <c r="EE224" s="209"/>
      <c r="EF224" s="209"/>
      <c r="EG224" s="209"/>
      <c r="EH224" s="209"/>
      <c r="EI224" s="209"/>
      <c r="EJ224" s="209"/>
      <c r="EK224" s="209"/>
      <c r="EL224" s="209"/>
      <c r="EM224" s="209"/>
      <c r="EN224" s="209"/>
      <c r="EO224" s="209"/>
      <c r="EP224" s="209"/>
      <c r="EQ224" s="209"/>
      <c r="ER224" s="209"/>
      <c r="ES224" s="209"/>
      <c r="ET224" s="209"/>
      <c r="EU224" s="209"/>
      <c r="EV224" s="209"/>
      <c r="EW224" s="209"/>
      <c r="EX224" s="209"/>
      <c r="EY224" s="209"/>
      <c r="EZ224" s="209"/>
      <c r="FA224" s="209"/>
      <c r="FB224" s="209"/>
      <c r="FC224" s="209"/>
      <c r="FD224" s="209"/>
      <c r="FE224" s="209"/>
      <c r="FF224" s="209"/>
      <c r="FG224" s="209"/>
      <c r="FH224" s="209"/>
      <c r="FI224" s="209"/>
      <c r="FJ224" s="209"/>
      <c r="FK224" s="209"/>
      <c r="FL224" s="209"/>
      <c r="FM224" s="209"/>
      <c r="FN224" s="209"/>
      <c r="FO224" s="209"/>
      <c r="FP224" s="209"/>
      <c r="FQ224" s="209"/>
      <c r="FR224" s="209"/>
      <c r="FS224" s="209"/>
      <c r="FT224" s="209"/>
      <c r="FU224" s="209"/>
      <c r="FV224" s="209"/>
      <c r="FW224" s="209"/>
      <c r="FX224" s="209"/>
      <c r="FY224" s="209"/>
      <c r="FZ224" s="209"/>
      <c r="GA224" s="209"/>
      <c r="GB224" s="209"/>
      <c r="GC224" s="209"/>
      <c r="GD224" s="209"/>
      <c r="GE224" s="209"/>
      <c r="GF224" s="209"/>
      <c r="GG224" s="209"/>
      <c r="GH224" s="209"/>
      <c r="GI224" s="209"/>
      <c r="GJ224" s="209"/>
      <c r="GK224" s="209"/>
      <c r="GL224" s="209"/>
      <c r="GM224" s="209"/>
      <c r="GN224" s="209"/>
      <c r="GO224" s="209"/>
      <c r="GP224" s="209"/>
      <c r="GQ224" s="209"/>
      <c r="GR224" s="209"/>
      <c r="GS224" s="209"/>
      <c r="GT224" s="209"/>
      <c r="GU224" s="209"/>
      <c r="GV224" s="209"/>
      <c r="GW224" s="209"/>
      <c r="GX224" s="209"/>
      <c r="GY224" s="209"/>
      <c r="GZ224" s="209"/>
      <c r="HA224" s="209"/>
      <c r="HB224" s="209"/>
      <c r="HC224" s="209"/>
      <c r="HD224" s="209"/>
      <c r="HE224" s="209"/>
      <c r="HF224" s="209"/>
      <c r="HG224" s="209"/>
      <c r="HH224" s="209"/>
      <c r="HI224" s="209"/>
      <c r="HJ224" s="209"/>
      <c r="HK224" s="209"/>
      <c r="HL224" s="209"/>
      <c r="HM224" s="209"/>
      <c r="HN224" s="209"/>
      <c r="HO224" s="209"/>
    </row>
    <row r="225" spans="1:223" s="211" customFormat="1" x14ac:dyDescent="0.25">
      <c r="A225" s="209"/>
      <c r="B225" s="202"/>
      <c r="C225" s="210"/>
      <c r="D225" s="202"/>
      <c r="E225" s="202"/>
      <c r="F225" s="202"/>
      <c r="G225" s="202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  <c r="BJ225" s="209"/>
      <c r="BK225" s="209"/>
      <c r="BL225" s="209"/>
      <c r="BM225" s="209"/>
      <c r="BN225" s="209"/>
      <c r="BO225" s="209"/>
      <c r="BP225" s="209"/>
      <c r="BQ225" s="209"/>
      <c r="BR225" s="209"/>
      <c r="BS225" s="209"/>
      <c r="BT225" s="209"/>
      <c r="BU225" s="209"/>
      <c r="BV225" s="209"/>
      <c r="BW225" s="209"/>
      <c r="BX225" s="209"/>
      <c r="BY225" s="209"/>
      <c r="BZ225" s="209"/>
      <c r="CA225" s="209"/>
      <c r="CB225" s="209"/>
      <c r="CC225" s="209"/>
      <c r="CD225" s="209"/>
      <c r="CE225" s="209"/>
      <c r="CF225" s="209"/>
      <c r="CG225" s="209"/>
      <c r="CH225" s="209"/>
      <c r="CI225" s="209"/>
      <c r="CJ225" s="209"/>
      <c r="CK225" s="209"/>
      <c r="CL225" s="209"/>
      <c r="CM225" s="209"/>
      <c r="CN225" s="209"/>
      <c r="CO225" s="209"/>
      <c r="CP225" s="209"/>
      <c r="CQ225" s="209"/>
      <c r="CR225" s="209"/>
      <c r="CS225" s="209"/>
      <c r="CT225" s="209"/>
      <c r="CU225" s="209"/>
      <c r="CV225" s="209"/>
      <c r="CW225" s="209"/>
      <c r="CX225" s="209"/>
      <c r="CY225" s="209"/>
      <c r="CZ225" s="209"/>
      <c r="DA225" s="209"/>
      <c r="DB225" s="209"/>
      <c r="DC225" s="209"/>
      <c r="DD225" s="209"/>
      <c r="DE225" s="209"/>
      <c r="DF225" s="209"/>
      <c r="DG225" s="209"/>
      <c r="DH225" s="209"/>
      <c r="DI225" s="209"/>
      <c r="DJ225" s="209"/>
      <c r="DK225" s="209"/>
      <c r="DL225" s="209"/>
      <c r="DM225" s="209"/>
      <c r="DN225" s="209"/>
      <c r="DO225" s="209"/>
      <c r="DP225" s="209"/>
      <c r="DQ225" s="209"/>
      <c r="DR225" s="209"/>
      <c r="DS225" s="209"/>
      <c r="DT225" s="209"/>
      <c r="DU225" s="209"/>
      <c r="DV225" s="209"/>
      <c r="DW225" s="209"/>
      <c r="DX225" s="209"/>
      <c r="DY225" s="209"/>
      <c r="DZ225" s="209"/>
      <c r="EA225" s="209"/>
      <c r="EB225" s="209"/>
      <c r="EC225" s="209"/>
      <c r="ED225" s="209"/>
      <c r="EE225" s="209"/>
      <c r="EF225" s="209"/>
      <c r="EG225" s="209"/>
      <c r="EH225" s="209"/>
      <c r="EI225" s="209"/>
      <c r="EJ225" s="209"/>
      <c r="EK225" s="209"/>
      <c r="EL225" s="209"/>
      <c r="EM225" s="209"/>
      <c r="EN225" s="209"/>
      <c r="EO225" s="209"/>
      <c r="EP225" s="209"/>
      <c r="EQ225" s="209"/>
      <c r="ER225" s="209"/>
      <c r="ES225" s="209"/>
      <c r="ET225" s="209"/>
      <c r="EU225" s="209"/>
      <c r="EV225" s="209"/>
      <c r="EW225" s="209"/>
      <c r="EX225" s="209"/>
      <c r="EY225" s="209"/>
      <c r="EZ225" s="209"/>
      <c r="FA225" s="209"/>
      <c r="FB225" s="209"/>
      <c r="FC225" s="209"/>
      <c r="FD225" s="209"/>
      <c r="FE225" s="209"/>
      <c r="FF225" s="209"/>
      <c r="FG225" s="209"/>
      <c r="FH225" s="209"/>
      <c r="FI225" s="209"/>
      <c r="FJ225" s="209"/>
      <c r="FK225" s="209"/>
      <c r="FL225" s="209"/>
      <c r="FM225" s="209"/>
      <c r="FN225" s="209"/>
      <c r="FO225" s="209"/>
      <c r="FP225" s="209"/>
      <c r="FQ225" s="209"/>
      <c r="FR225" s="209"/>
      <c r="FS225" s="209"/>
      <c r="FT225" s="209"/>
      <c r="FU225" s="209"/>
      <c r="FV225" s="209"/>
      <c r="FW225" s="209"/>
      <c r="FX225" s="209"/>
      <c r="FY225" s="209"/>
      <c r="FZ225" s="209"/>
      <c r="GA225" s="209"/>
      <c r="GB225" s="209"/>
      <c r="GC225" s="209"/>
      <c r="GD225" s="209"/>
      <c r="GE225" s="209"/>
      <c r="GF225" s="209"/>
      <c r="GG225" s="209"/>
      <c r="GH225" s="209"/>
      <c r="GI225" s="209"/>
      <c r="GJ225" s="209"/>
      <c r="GK225" s="209"/>
      <c r="GL225" s="209"/>
      <c r="GM225" s="209"/>
      <c r="GN225" s="209"/>
      <c r="GO225" s="209"/>
      <c r="GP225" s="209"/>
      <c r="GQ225" s="209"/>
      <c r="GR225" s="209"/>
      <c r="GS225" s="209"/>
      <c r="GT225" s="209"/>
      <c r="GU225" s="209"/>
      <c r="GV225" s="209"/>
      <c r="GW225" s="209"/>
      <c r="GX225" s="209"/>
      <c r="GY225" s="209"/>
      <c r="GZ225" s="209"/>
      <c r="HA225" s="209"/>
      <c r="HB225" s="209"/>
      <c r="HC225" s="209"/>
      <c r="HD225" s="209"/>
      <c r="HE225" s="209"/>
      <c r="HF225" s="209"/>
      <c r="HG225" s="209"/>
      <c r="HH225" s="209"/>
      <c r="HI225" s="209"/>
      <c r="HJ225" s="209"/>
      <c r="HK225" s="209"/>
      <c r="HL225" s="209"/>
      <c r="HM225" s="209"/>
      <c r="HN225" s="209"/>
      <c r="HO225" s="209"/>
    </row>
    <row r="226" spans="1:223" s="211" customFormat="1" x14ac:dyDescent="0.25">
      <c r="A226" s="209"/>
      <c r="B226" s="202"/>
      <c r="C226" s="210"/>
      <c r="D226" s="202"/>
      <c r="E226" s="202"/>
      <c r="F226" s="202"/>
      <c r="G226" s="202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  <c r="BJ226" s="209"/>
      <c r="BK226" s="209"/>
      <c r="BL226" s="209"/>
      <c r="BM226" s="209"/>
      <c r="BN226" s="209"/>
      <c r="BO226" s="209"/>
      <c r="BP226" s="209"/>
      <c r="BQ226" s="209"/>
      <c r="BR226" s="209"/>
      <c r="BS226" s="209"/>
      <c r="BT226" s="209"/>
      <c r="BU226" s="209"/>
      <c r="BV226" s="209"/>
      <c r="BW226" s="209"/>
      <c r="BX226" s="209"/>
      <c r="BY226" s="209"/>
      <c r="BZ226" s="209"/>
      <c r="CA226" s="209"/>
      <c r="CB226" s="209"/>
      <c r="CC226" s="209"/>
      <c r="CD226" s="209"/>
      <c r="CE226" s="209"/>
      <c r="CF226" s="209"/>
      <c r="CG226" s="209"/>
      <c r="CH226" s="209"/>
      <c r="CI226" s="209"/>
      <c r="CJ226" s="209"/>
      <c r="CK226" s="209"/>
      <c r="CL226" s="209"/>
      <c r="CM226" s="209"/>
      <c r="CN226" s="209"/>
      <c r="CO226" s="209"/>
      <c r="CP226" s="209"/>
      <c r="CQ226" s="209"/>
      <c r="CR226" s="209"/>
      <c r="CS226" s="209"/>
      <c r="CT226" s="209"/>
      <c r="CU226" s="209"/>
      <c r="CV226" s="209"/>
      <c r="CW226" s="209"/>
      <c r="CX226" s="209"/>
      <c r="CY226" s="209"/>
      <c r="CZ226" s="209"/>
      <c r="DA226" s="209"/>
      <c r="DB226" s="209"/>
      <c r="DC226" s="209"/>
      <c r="DD226" s="209"/>
      <c r="DE226" s="209"/>
      <c r="DF226" s="209"/>
      <c r="DG226" s="209"/>
      <c r="DH226" s="209"/>
      <c r="DI226" s="209"/>
      <c r="DJ226" s="209"/>
      <c r="DK226" s="209"/>
      <c r="DL226" s="209"/>
      <c r="DM226" s="209"/>
      <c r="DN226" s="209"/>
      <c r="DO226" s="209"/>
      <c r="DP226" s="209"/>
      <c r="DQ226" s="209"/>
      <c r="DR226" s="209"/>
      <c r="DS226" s="209"/>
      <c r="DT226" s="209"/>
      <c r="DU226" s="209"/>
      <c r="DV226" s="209"/>
      <c r="DW226" s="209"/>
      <c r="DX226" s="209"/>
      <c r="DY226" s="209"/>
      <c r="DZ226" s="209"/>
      <c r="EA226" s="209"/>
      <c r="EB226" s="209"/>
      <c r="EC226" s="209"/>
      <c r="ED226" s="209"/>
      <c r="EE226" s="209"/>
      <c r="EF226" s="209"/>
      <c r="EG226" s="209"/>
      <c r="EH226" s="209"/>
      <c r="EI226" s="209"/>
      <c r="EJ226" s="209"/>
      <c r="EK226" s="209"/>
      <c r="EL226" s="209"/>
      <c r="EM226" s="209"/>
      <c r="EN226" s="209"/>
      <c r="EO226" s="209"/>
      <c r="EP226" s="209"/>
      <c r="EQ226" s="209"/>
      <c r="ER226" s="209"/>
      <c r="ES226" s="209"/>
      <c r="ET226" s="209"/>
      <c r="EU226" s="209"/>
      <c r="EV226" s="209"/>
      <c r="EW226" s="209"/>
      <c r="EX226" s="209"/>
      <c r="EY226" s="209"/>
      <c r="EZ226" s="209"/>
      <c r="FA226" s="209"/>
      <c r="FB226" s="209"/>
      <c r="FC226" s="209"/>
      <c r="FD226" s="209"/>
      <c r="FE226" s="209"/>
      <c r="FF226" s="209"/>
      <c r="FG226" s="209"/>
      <c r="FH226" s="209"/>
      <c r="FI226" s="209"/>
      <c r="FJ226" s="209"/>
      <c r="FK226" s="209"/>
      <c r="FL226" s="209"/>
      <c r="FM226" s="209"/>
      <c r="FN226" s="209"/>
      <c r="FO226" s="209"/>
      <c r="FP226" s="209"/>
      <c r="FQ226" s="209"/>
      <c r="FR226" s="209"/>
      <c r="FS226" s="209"/>
      <c r="FT226" s="209"/>
      <c r="FU226" s="209"/>
      <c r="FV226" s="209"/>
      <c r="FW226" s="209"/>
      <c r="FX226" s="209"/>
      <c r="FY226" s="209"/>
      <c r="FZ226" s="209"/>
      <c r="GA226" s="209"/>
      <c r="GB226" s="209"/>
      <c r="GC226" s="209"/>
      <c r="GD226" s="209"/>
      <c r="GE226" s="209"/>
      <c r="GF226" s="209"/>
      <c r="GG226" s="209"/>
      <c r="GH226" s="209"/>
      <c r="GI226" s="209"/>
      <c r="GJ226" s="209"/>
      <c r="GK226" s="209"/>
      <c r="GL226" s="209"/>
      <c r="GM226" s="209"/>
      <c r="GN226" s="209"/>
      <c r="GO226" s="209"/>
      <c r="GP226" s="209"/>
      <c r="GQ226" s="209"/>
      <c r="GR226" s="209"/>
      <c r="GS226" s="209"/>
      <c r="GT226" s="209"/>
      <c r="GU226" s="209"/>
      <c r="GV226" s="209"/>
      <c r="GW226" s="209"/>
      <c r="GX226" s="209"/>
      <c r="GY226" s="209"/>
      <c r="GZ226" s="209"/>
      <c r="HA226" s="209"/>
      <c r="HB226" s="209"/>
      <c r="HC226" s="209"/>
      <c r="HD226" s="209"/>
      <c r="HE226" s="209"/>
      <c r="HF226" s="209"/>
      <c r="HG226" s="209"/>
      <c r="HH226" s="209"/>
      <c r="HI226" s="209"/>
      <c r="HJ226" s="209"/>
      <c r="HK226" s="209"/>
      <c r="HL226" s="209"/>
      <c r="HM226" s="209"/>
      <c r="HN226" s="209"/>
      <c r="HO226" s="209"/>
    </row>
    <row r="227" spans="1:223" s="211" customFormat="1" x14ac:dyDescent="0.25">
      <c r="A227" s="209"/>
      <c r="B227" s="202"/>
      <c r="C227" s="210"/>
      <c r="D227" s="202"/>
      <c r="E227" s="202"/>
      <c r="F227" s="202"/>
      <c r="G227" s="202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  <c r="BJ227" s="209"/>
      <c r="BK227" s="209"/>
      <c r="BL227" s="209"/>
      <c r="BM227" s="209"/>
      <c r="BN227" s="209"/>
      <c r="BO227" s="209"/>
      <c r="BP227" s="209"/>
      <c r="BQ227" s="209"/>
      <c r="BR227" s="209"/>
      <c r="BS227" s="209"/>
      <c r="BT227" s="209"/>
      <c r="BU227" s="209"/>
      <c r="BV227" s="209"/>
      <c r="BW227" s="209"/>
      <c r="BX227" s="209"/>
      <c r="BY227" s="209"/>
      <c r="BZ227" s="209"/>
      <c r="CA227" s="209"/>
      <c r="CB227" s="209"/>
      <c r="CC227" s="209"/>
      <c r="CD227" s="209"/>
      <c r="CE227" s="209"/>
      <c r="CF227" s="209"/>
      <c r="CG227" s="209"/>
      <c r="CH227" s="209"/>
      <c r="CI227" s="209"/>
      <c r="CJ227" s="209"/>
      <c r="CK227" s="209"/>
      <c r="CL227" s="209"/>
      <c r="CM227" s="209"/>
      <c r="CN227" s="209"/>
      <c r="CO227" s="209"/>
      <c r="CP227" s="209"/>
      <c r="CQ227" s="209"/>
      <c r="CR227" s="209"/>
      <c r="CS227" s="209"/>
      <c r="CT227" s="209"/>
      <c r="CU227" s="209"/>
      <c r="CV227" s="209"/>
      <c r="CW227" s="209"/>
      <c r="CX227" s="209"/>
      <c r="CY227" s="209"/>
      <c r="CZ227" s="209"/>
      <c r="DA227" s="209"/>
      <c r="DB227" s="209"/>
      <c r="DC227" s="209"/>
      <c r="DD227" s="209"/>
      <c r="DE227" s="209"/>
      <c r="DF227" s="209"/>
      <c r="DG227" s="209"/>
      <c r="DH227" s="209"/>
      <c r="DI227" s="209"/>
      <c r="DJ227" s="209"/>
      <c r="DK227" s="209"/>
      <c r="DL227" s="209"/>
      <c r="DM227" s="209"/>
      <c r="DN227" s="209"/>
      <c r="DO227" s="209"/>
      <c r="DP227" s="209"/>
      <c r="DQ227" s="209"/>
      <c r="DR227" s="209"/>
      <c r="DS227" s="209"/>
      <c r="DT227" s="209"/>
      <c r="DU227" s="209"/>
      <c r="DV227" s="209"/>
      <c r="DW227" s="209"/>
      <c r="DX227" s="209"/>
      <c r="DY227" s="209"/>
      <c r="DZ227" s="209"/>
      <c r="EA227" s="209"/>
      <c r="EB227" s="209"/>
      <c r="EC227" s="209"/>
      <c r="ED227" s="209"/>
      <c r="EE227" s="209"/>
      <c r="EF227" s="209"/>
      <c r="EG227" s="209"/>
      <c r="EH227" s="209"/>
      <c r="EI227" s="209"/>
      <c r="EJ227" s="209"/>
      <c r="EK227" s="209"/>
      <c r="EL227" s="209"/>
      <c r="EM227" s="209"/>
      <c r="EN227" s="209"/>
      <c r="EO227" s="209"/>
      <c r="EP227" s="209"/>
      <c r="EQ227" s="209"/>
      <c r="ER227" s="209"/>
      <c r="ES227" s="209"/>
      <c r="ET227" s="209"/>
      <c r="EU227" s="209"/>
      <c r="EV227" s="209"/>
      <c r="EW227" s="209"/>
      <c r="EX227" s="209"/>
      <c r="EY227" s="209"/>
      <c r="EZ227" s="209"/>
      <c r="FA227" s="209"/>
      <c r="FB227" s="209"/>
      <c r="FC227" s="209"/>
      <c r="FD227" s="209"/>
      <c r="FE227" s="209"/>
      <c r="FF227" s="209"/>
      <c r="FG227" s="209"/>
      <c r="FH227" s="209"/>
      <c r="FI227" s="209"/>
      <c r="FJ227" s="209"/>
      <c r="FK227" s="209"/>
      <c r="FL227" s="209"/>
      <c r="FM227" s="209"/>
      <c r="FN227" s="209"/>
      <c r="FO227" s="209"/>
      <c r="FP227" s="209"/>
      <c r="FQ227" s="209"/>
      <c r="FR227" s="209"/>
      <c r="FS227" s="209"/>
      <c r="FT227" s="209"/>
      <c r="FU227" s="209"/>
      <c r="FV227" s="209"/>
      <c r="FW227" s="209"/>
      <c r="FX227" s="209"/>
      <c r="FY227" s="209"/>
      <c r="FZ227" s="209"/>
      <c r="GA227" s="209"/>
      <c r="GB227" s="209"/>
      <c r="GC227" s="209"/>
      <c r="GD227" s="209"/>
      <c r="GE227" s="209"/>
      <c r="GF227" s="209"/>
      <c r="GG227" s="209"/>
      <c r="GH227" s="209"/>
      <c r="GI227" s="209"/>
      <c r="GJ227" s="209"/>
      <c r="GK227" s="209"/>
      <c r="GL227" s="209"/>
      <c r="GM227" s="209"/>
      <c r="GN227" s="209"/>
      <c r="GO227" s="209"/>
      <c r="GP227" s="209"/>
      <c r="GQ227" s="209"/>
      <c r="GR227" s="209"/>
      <c r="GS227" s="209"/>
      <c r="GT227" s="209"/>
      <c r="GU227" s="209"/>
      <c r="GV227" s="209"/>
      <c r="GW227" s="209"/>
      <c r="GX227" s="209"/>
      <c r="GY227" s="209"/>
      <c r="GZ227" s="209"/>
      <c r="HA227" s="209"/>
      <c r="HB227" s="209"/>
      <c r="HC227" s="209"/>
      <c r="HD227" s="209"/>
      <c r="HE227" s="209"/>
      <c r="HF227" s="209"/>
      <c r="HG227" s="209"/>
      <c r="HH227" s="209"/>
      <c r="HI227" s="209"/>
      <c r="HJ227" s="209"/>
      <c r="HK227" s="209"/>
      <c r="HL227" s="209"/>
      <c r="HM227" s="209"/>
      <c r="HN227" s="209"/>
      <c r="HO227" s="209"/>
    </row>
    <row r="228" spans="1:223" s="211" customFormat="1" x14ac:dyDescent="0.25">
      <c r="A228" s="209"/>
      <c r="B228" s="202"/>
      <c r="C228" s="210"/>
      <c r="D228" s="202"/>
      <c r="E228" s="202"/>
      <c r="F228" s="202"/>
      <c r="G228" s="202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  <c r="BJ228" s="209"/>
      <c r="BK228" s="209"/>
      <c r="BL228" s="209"/>
      <c r="BM228" s="209"/>
      <c r="BN228" s="209"/>
      <c r="BO228" s="209"/>
      <c r="BP228" s="209"/>
      <c r="BQ228" s="209"/>
      <c r="BR228" s="209"/>
      <c r="BS228" s="209"/>
      <c r="BT228" s="209"/>
      <c r="BU228" s="209"/>
      <c r="BV228" s="209"/>
      <c r="BW228" s="209"/>
      <c r="BX228" s="209"/>
      <c r="BY228" s="209"/>
      <c r="BZ228" s="209"/>
      <c r="CA228" s="209"/>
      <c r="CB228" s="209"/>
      <c r="CC228" s="209"/>
      <c r="CD228" s="209"/>
      <c r="CE228" s="209"/>
      <c r="CF228" s="209"/>
      <c r="CG228" s="209"/>
      <c r="CH228" s="209"/>
      <c r="CI228" s="209"/>
      <c r="CJ228" s="209"/>
      <c r="CK228" s="209"/>
      <c r="CL228" s="209"/>
      <c r="CM228" s="209"/>
      <c r="CN228" s="209"/>
      <c r="CO228" s="209"/>
      <c r="CP228" s="209"/>
      <c r="CQ228" s="209"/>
      <c r="CR228" s="209"/>
      <c r="CS228" s="209"/>
      <c r="CT228" s="209"/>
      <c r="CU228" s="209"/>
      <c r="CV228" s="209"/>
      <c r="CW228" s="209"/>
      <c r="CX228" s="209"/>
      <c r="CY228" s="209"/>
      <c r="CZ228" s="209"/>
      <c r="DA228" s="209"/>
      <c r="DB228" s="209"/>
      <c r="DC228" s="209"/>
      <c r="DD228" s="209"/>
      <c r="DE228" s="209"/>
      <c r="DF228" s="209"/>
      <c r="DG228" s="209"/>
      <c r="DH228" s="209"/>
      <c r="DI228" s="209"/>
      <c r="DJ228" s="209"/>
      <c r="DK228" s="209"/>
      <c r="DL228" s="209"/>
      <c r="DM228" s="209"/>
      <c r="DN228" s="209"/>
      <c r="DO228" s="209"/>
      <c r="DP228" s="209"/>
      <c r="DQ228" s="209"/>
      <c r="DR228" s="209"/>
      <c r="DS228" s="209"/>
      <c r="DT228" s="209"/>
      <c r="DU228" s="209"/>
      <c r="DV228" s="209"/>
      <c r="DW228" s="209"/>
      <c r="DX228" s="209"/>
      <c r="DY228" s="209"/>
      <c r="DZ228" s="209"/>
      <c r="EA228" s="209"/>
      <c r="EB228" s="209"/>
      <c r="EC228" s="209"/>
      <c r="ED228" s="209"/>
      <c r="EE228" s="209"/>
      <c r="EF228" s="209"/>
      <c r="EG228" s="209"/>
      <c r="EH228" s="209"/>
      <c r="EI228" s="209"/>
      <c r="EJ228" s="209"/>
      <c r="EK228" s="209"/>
      <c r="EL228" s="209"/>
      <c r="EM228" s="209"/>
      <c r="EN228" s="209"/>
      <c r="EO228" s="209"/>
      <c r="EP228" s="209"/>
      <c r="EQ228" s="209"/>
      <c r="ER228" s="209"/>
      <c r="ES228" s="209"/>
      <c r="ET228" s="209"/>
      <c r="EU228" s="209"/>
      <c r="EV228" s="209"/>
      <c r="EW228" s="209"/>
      <c r="EX228" s="209"/>
      <c r="EY228" s="209"/>
      <c r="EZ228" s="209"/>
      <c r="FA228" s="209"/>
      <c r="FB228" s="209"/>
      <c r="FC228" s="209"/>
      <c r="FD228" s="209"/>
      <c r="FE228" s="209"/>
      <c r="FF228" s="209"/>
      <c r="FG228" s="209"/>
      <c r="FH228" s="209"/>
      <c r="FI228" s="209"/>
      <c r="FJ228" s="209"/>
      <c r="FK228" s="209"/>
      <c r="FL228" s="209"/>
      <c r="FM228" s="209"/>
      <c r="FN228" s="209"/>
      <c r="FO228" s="209"/>
      <c r="FP228" s="209"/>
      <c r="FQ228" s="209"/>
      <c r="FR228" s="209"/>
      <c r="FS228" s="209"/>
      <c r="FT228" s="209"/>
      <c r="FU228" s="209"/>
      <c r="FV228" s="209"/>
      <c r="FW228" s="209"/>
      <c r="FX228" s="209"/>
      <c r="FY228" s="209"/>
      <c r="FZ228" s="209"/>
      <c r="GA228" s="209"/>
      <c r="GB228" s="209"/>
      <c r="GC228" s="209"/>
      <c r="GD228" s="209"/>
      <c r="GE228" s="209"/>
      <c r="GF228" s="209"/>
      <c r="GG228" s="209"/>
      <c r="GH228" s="209"/>
      <c r="GI228" s="209"/>
      <c r="GJ228" s="209"/>
      <c r="GK228" s="209"/>
      <c r="GL228" s="209"/>
      <c r="GM228" s="209"/>
      <c r="GN228" s="209"/>
      <c r="GO228" s="209"/>
      <c r="GP228" s="209"/>
      <c r="GQ228" s="209"/>
      <c r="GR228" s="209"/>
      <c r="GS228" s="209"/>
      <c r="GT228" s="209"/>
      <c r="GU228" s="209"/>
      <c r="GV228" s="209"/>
      <c r="GW228" s="209"/>
      <c r="GX228" s="209"/>
      <c r="GY228" s="209"/>
      <c r="GZ228" s="209"/>
      <c r="HA228" s="209"/>
      <c r="HB228" s="209"/>
      <c r="HC228" s="209"/>
      <c r="HD228" s="209"/>
      <c r="HE228" s="209"/>
      <c r="HF228" s="209"/>
      <c r="HG228" s="209"/>
      <c r="HH228" s="209"/>
      <c r="HI228" s="209"/>
      <c r="HJ228" s="209"/>
      <c r="HK228" s="209"/>
      <c r="HL228" s="209"/>
      <c r="HM228" s="209"/>
      <c r="HN228" s="209"/>
      <c r="HO228" s="209"/>
    </row>
    <row r="229" spans="1:223" s="211" customFormat="1" x14ac:dyDescent="0.25">
      <c r="A229" s="209"/>
      <c r="B229" s="202"/>
      <c r="C229" s="210"/>
      <c r="D229" s="202"/>
      <c r="E229" s="202"/>
      <c r="F229" s="202"/>
      <c r="G229" s="202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  <c r="BJ229" s="209"/>
      <c r="BK229" s="209"/>
      <c r="BL229" s="209"/>
      <c r="BM229" s="209"/>
      <c r="BN229" s="209"/>
      <c r="BO229" s="209"/>
      <c r="BP229" s="209"/>
      <c r="BQ229" s="209"/>
      <c r="BR229" s="209"/>
      <c r="BS229" s="209"/>
      <c r="BT229" s="209"/>
      <c r="BU229" s="209"/>
      <c r="BV229" s="209"/>
      <c r="BW229" s="209"/>
      <c r="BX229" s="209"/>
      <c r="BY229" s="209"/>
      <c r="BZ229" s="209"/>
      <c r="CA229" s="209"/>
      <c r="CB229" s="209"/>
      <c r="CC229" s="209"/>
      <c r="CD229" s="209"/>
      <c r="CE229" s="209"/>
      <c r="CF229" s="209"/>
      <c r="CG229" s="209"/>
      <c r="CH229" s="209"/>
      <c r="CI229" s="209"/>
      <c r="CJ229" s="209"/>
      <c r="CK229" s="209"/>
      <c r="CL229" s="209"/>
      <c r="CM229" s="209"/>
      <c r="CN229" s="209"/>
      <c r="CO229" s="209"/>
      <c r="CP229" s="209"/>
      <c r="CQ229" s="209"/>
      <c r="CR229" s="209"/>
      <c r="CS229" s="209"/>
      <c r="CT229" s="209"/>
      <c r="CU229" s="209"/>
      <c r="CV229" s="209"/>
      <c r="CW229" s="209"/>
      <c r="CX229" s="209"/>
      <c r="CY229" s="209"/>
      <c r="CZ229" s="209"/>
      <c r="DA229" s="209"/>
      <c r="DB229" s="209"/>
      <c r="DC229" s="209"/>
      <c r="DD229" s="209"/>
      <c r="DE229" s="209"/>
      <c r="DF229" s="209"/>
      <c r="DG229" s="209"/>
      <c r="DH229" s="209"/>
      <c r="DI229" s="209"/>
      <c r="DJ229" s="209"/>
      <c r="DK229" s="209"/>
      <c r="DL229" s="209"/>
      <c r="DM229" s="209"/>
      <c r="DN229" s="209"/>
      <c r="DO229" s="209"/>
      <c r="DP229" s="209"/>
      <c r="DQ229" s="209"/>
      <c r="DR229" s="209"/>
      <c r="DS229" s="209"/>
      <c r="DT229" s="209"/>
      <c r="DU229" s="209"/>
      <c r="DV229" s="209"/>
      <c r="DW229" s="209"/>
      <c r="DX229" s="209"/>
      <c r="DY229" s="209"/>
      <c r="DZ229" s="209"/>
      <c r="EA229" s="209"/>
      <c r="EB229" s="209"/>
      <c r="EC229" s="209"/>
      <c r="ED229" s="209"/>
      <c r="EE229" s="209"/>
      <c r="EF229" s="209"/>
      <c r="EG229" s="209"/>
      <c r="EH229" s="209"/>
      <c r="EI229" s="209"/>
      <c r="EJ229" s="209"/>
      <c r="EK229" s="209"/>
      <c r="EL229" s="209"/>
      <c r="EM229" s="209"/>
      <c r="EN229" s="209"/>
      <c r="EO229" s="209"/>
      <c r="EP229" s="209"/>
      <c r="EQ229" s="209"/>
      <c r="ER229" s="209"/>
      <c r="ES229" s="209"/>
      <c r="ET229" s="209"/>
      <c r="EU229" s="209"/>
      <c r="EV229" s="209"/>
      <c r="EW229" s="209"/>
      <c r="EX229" s="209"/>
      <c r="EY229" s="209"/>
      <c r="EZ229" s="209"/>
      <c r="FA229" s="209"/>
      <c r="FB229" s="209"/>
      <c r="FC229" s="209"/>
      <c r="FD229" s="209"/>
      <c r="FE229" s="209"/>
      <c r="FF229" s="209"/>
      <c r="FG229" s="209"/>
      <c r="FH229" s="209"/>
      <c r="FI229" s="209"/>
      <c r="FJ229" s="209"/>
      <c r="FK229" s="209"/>
      <c r="FL229" s="209"/>
      <c r="FM229" s="209"/>
      <c r="FN229" s="209"/>
      <c r="FO229" s="209"/>
      <c r="FP229" s="209"/>
      <c r="FQ229" s="209"/>
      <c r="FR229" s="209"/>
      <c r="FS229" s="209"/>
      <c r="FT229" s="209"/>
      <c r="FU229" s="209"/>
      <c r="FV229" s="209"/>
      <c r="FW229" s="209"/>
      <c r="FX229" s="209"/>
      <c r="FY229" s="209"/>
      <c r="FZ229" s="209"/>
      <c r="GA229" s="209"/>
      <c r="GB229" s="209"/>
      <c r="GC229" s="209"/>
      <c r="GD229" s="209"/>
      <c r="GE229" s="209"/>
      <c r="GF229" s="209"/>
      <c r="GG229" s="209"/>
      <c r="GH229" s="209"/>
      <c r="GI229" s="209"/>
      <c r="GJ229" s="209"/>
      <c r="GK229" s="209"/>
      <c r="GL229" s="209"/>
      <c r="GM229" s="209"/>
      <c r="GN229" s="209"/>
      <c r="GO229" s="209"/>
      <c r="GP229" s="209"/>
      <c r="GQ229" s="209"/>
      <c r="GR229" s="209"/>
      <c r="GS229" s="209"/>
      <c r="GT229" s="209"/>
      <c r="GU229" s="209"/>
      <c r="GV229" s="209"/>
      <c r="GW229" s="209"/>
      <c r="GX229" s="209"/>
      <c r="GY229" s="209"/>
      <c r="GZ229" s="209"/>
      <c r="HA229" s="209"/>
      <c r="HB229" s="209"/>
      <c r="HC229" s="209"/>
      <c r="HD229" s="209"/>
      <c r="HE229" s="209"/>
      <c r="HF229" s="209"/>
      <c r="HG229" s="209"/>
      <c r="HH229" s="209"/>
      <c r="HI229" s="209"/>
      <c r="HJ229" s="209"/>
      <c r="HK229" s="209"/>
      <c r="HL229" s="209"/>
      <c r="HM229" s="209"/>
      <c r="HN229" s="209"/>
      <c r="HO229" s="209"/>
    </row>
    <row r="230" spans="1:223" s="211" customFormat="1" x14ac:dyDescent="0.25">
      <c r="A230" s="209"/>
      <c r="B230" s="202"/>
      <c r="C230" s="210"/>
      <c r="D230" s="202"/>
      <c r="E230" s="202"/>
      <c r="F230" s="202"/>
      <c r="G230" s="202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  <c r="BJ230" s="209"/>
      <c r="BK230" s="209"/>
      <c r="BL230" s="209"/>
      <c r="BM230" s="209"/>
      <c r="BN230" s="209"/>
      <c r="BO230" s="209"/>
      <c r="BP230" s="209"/>
      <c r="BQ230" s="209"/>
      <c r="BR230" s="209"/>
      <c r="BS230" s="209"/>
      <c r="BT230" s="209"/>
      <c r="BU230" s="209"/>
      <c r="BV230" s="209"/>
      <c r="BW230" s="209"/>
      <c r="BX230" s="209"/>
      <c r="BY230" s="209"/>
      <c r="BZ230" s="209"/>
      <c r="CA230" s="209"/>
      <c r="CB230" s="209"/>
      <c r="CC230" s="209"/>
      <c r="CD230" s="209"/>
      <c r="CE230" s="209"/>
      <c r="CF230" s="209"/>
      <c r="CG230" s="209"/>
      <c r="CH230" s="209"/>
      <c r="CI230" s="209"/>
      <c r="CJ230" s="209"/>
      <c r="CK230" s="209"/>
      <c r="CL230" s="209"/>
      <c r="CM230" s="209"/>
      <c r="CN230" s="209"/>
      <c r="CO230" s="209"/>
      <c r="CP230" s="209"/>
      <c r="CQ230" s="209"/>
      <c r="CR230" s="209"/>
      <c r="CS230" s="209"/>
      <c r="CT230" s="209"/>
      <c r="CU230" s="209"/>
      <c r="CV230" s="209"/>
      <c r="CW230" s="209"/>
      <c r="CX230" s="209"/>
      <c r="CY230" s="209"/>
      <c r="CZ230" s="209"/>
      <c r="DA230" s="209"/>
      <c r="DB230" s="209"/>
      <c r="DC230" s="209"/>
      <c r="DD230" s="209"/>
      <c r="DE230" s="209"/>
      <c r="DF230" s="209"/>
      <c r="DG230" s="209"/>
      <c r="DH230" s="209"/>
      <c r="DI230" s="209"/>
      <c r="DJ230" s="209"/>
      <c r="DK230" s="209"/>
      <c r="DL230" s="209"/>
      <c r="DM230" s="209"/>
      <c r="DN230" s="209"/>
      <c r="DO230" s="209"/>
      <c r="DP230" s="209"/>
      <c r="DQ230" s="209"/>
      <c r="DR230" s="209"/>
      <c r="DS230" s="209"/>
      <c r="DT230" s="209"/>
      <c r="DU230" s="209"/>
      <c r="DV230" s="209"/>
      <c r="DW230" s="209"/>
      <c r="DX230" s="209"/>
      <c r="DY230" s="209"/>
      <c r="DZ230" s="209"/>
      <c r="EA230" s="209"/>
      <c r="EB230" s="209"/>
      <c r="EC230" s="209"/>
      <c r="ED230" s="209"/>
      <c r="EE230" s="209"/>
      <c r="EF230" s="209"/>
      <c r="EG230" s="209"/>
      <c r="EH230" s="209"/>
      <c r="EI230" s="209"/>
      <c r="EJ230" s="209"/>
      <c r="EK230" s="209"/>
      <c r="EL230" s="209"/>
      <c r="EM230" s="209"/>
      <c r="EN230" s="209"/>
      <c r="EO230" s="209"/>
      <c r="EP230" s="209"/>
      <c r="EQ230" s="209"/>
      <c r="ER230" s="209"/>
      <c r="ES230" s="209"/>
      <c r="ET230" s="209"/>
      <c r="EU230" s="209"/>
      <c r="EV230" s="209"/>
      <c r="EW230" s="209"/>
      <c r="EX230" s="209"/>
      <c r="EY230" s="209"/>
      <c r="EZ230" s="209"/>
      <c r="FA230" s="209"/>
      <c r="FB230" s="209"/>
      <c r="FC230" s="209"/>
      <c r="FD230" s="209"/>
      <c r="FE230" s="209"/>
      <c r="FF230" s="209"/>
      <c r="FG230" s="209"/>
      <c r="FH230" s="209"/>
      <c r="FI230" s="209"/>
      <c r="FJ230" s="209"/>
      <c r="FK230" s="209"/>
      <c r="FL230" s="209"/>
      <c r="FM230" s="209"/>
      <c r="FN230" s="209"/>
      <c r="FO230" s="209"/>
      <c r="FP230" s="209"/>
      <c r="FQ230" s="209"/>
      <c r="FR230" s="209"/>
      <c r="FS230" s="209"/>
      <c r="FT230" s="209"/>
      <c r="FU230" s="209"/>
      <c r="FV230" s="209"/>
      <c r="FW230" s="209"/>
      <c r="FX230" s="209"/>
      <c r="FY230" s="209"/>
      <c r="FZ230" s="209"/>
      <c r="GA230" s="209"/>
      <c r="GB230" s="209"/>
      <c r="GC230" s="209"/>
      <c r="GD230" s="209"/>
      <c r="GE230" s="209"/>
      <c r="GF230" s="209"/>
      <c r="GG230" s="209"/>
      <c r="GH230" s="209"/>
      <c r="GI230" s="209"/>
      <c r="GJ230" s="209"/>
      <c r="GK230" s="209"/>
      <c r="GL230" s="209"/>
      <c r="GM230" s="209"/>
      <c r="GN230" s="209"/>
      <c r="GO230" s="209"/>
      <c r="GP230" s="209"/>
      <c r="GQ230" s="209"/>
      <c r="GR230" s="209"/>
      <c r="GS230" s="209"/>
      <c r="GT230" s="209"/>
      <c r="GU230" s="209"/>
      <c r="GV230" s="209"/>
      <c r="GW230" s="209"/>
      <c r="GX230" s="209"/>
      <c r="GY230" s="209"/>
      <c r="GZ230" s="209"/>
      <c r="HA230" s="209"/>
      <c r="HB230" s="209"/>
      <c r="HC230" s="209"/>
      <c r="HD230" s="209"/>
      <c r="HE230" s="209"/>
      <c r="HF230" s="209"/>
      <c r="HG230" s="209"/>
      <c r="HH230" s="209"/>
      <c r="HI230" s="209"/>
      <c r="HJ230" s="209"/>
      <c r="HK230" s="209"/>
      <c r="HL230" s="209"/>
      <c r="HM230" s="209"/>
      <c r="HN230" s="209"/>
      <c r="HO230" s="209"/>
    </row>
    <row r="231" spans="1:223" s="211" customFormat="1" x14ac:dyDescent="0.25">
      <c r="A231" s="209"/>
      <c r="B231" s="202"/>
      <c r="C231" s="210"/>
      <c r="D231" s="202"/>
      <c r="E231" s="202"/>
      <c r="F231" s="202"/>
      <c r="G231" s="202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  <c r="BJ231" s="209"/>
      <c r="BK231" s="209"/>
      <c r="BL231" s="209"/>
      <c r="BM231" s="209"/>
      <c r="BN231" s="209"/>
      <c r="BO231" s="209"/>
      <c r="BP231" s="209"/>
      <c r="BQ231" s="209"/>
      <c r="BR231" s="209"/>
      <c r="BS231" s="209"/>
      <c r="BT231" s="209"/>
      <c r="BU231" s="209"/>
      <c r="BV231" s="209"/>
      <c r="BW231" s="209"/>
      <c r="BX231" s="209"/>
      <c r="BY231" s="209"/>
      <c r="BZ231" s="209"/>
      <c r="CA231" s="209"/>
      <c r="CB231" s="209"/>
      <c r="CC231" s="209"/>
      <c r="CD231" s="209"/>
      <c r="CE231" s="209"/>
      <c r="CF231" s="209"/>
      <c r="CG231" s="209"/>
      <c r="CH231" s="209"/>
      <c r="CI231" s="209"/>
      <c r="CJ231" s="209"/>
      <c r="CK231" s="209"/>
      <c r="CL231" s="209"/>
      <c r="CM231" s="209"/>
      <c r="CN231" s="209"/>
      <c r="CO231" s="209"/>
      <c r="CP231" s="209"/>
      <c r="CQ231" s="209"/>
      <c r="CR231" s="209"/>
      <c r="CS231" s="209"/>
      <c r="CT231" s="209"/>
      <c r="CU231" s="209"/>
      <c r="CV231" s="209"/>
      <c r="CW231" s="209"/>
      <c r="CX231" s="209"/>
      <c r="CY231" s="209"/>
      <c r="CZ231" s="209"/>
      <c r="DA231" s="209"/>
      <c r="DB231" s="209"/>
      <c r="DC231" s="209"/>
      <c r="DD231" s="209"/>
      <c r="DE231" s="209"/>
      <c r="DF231" s="209"/>
      <c r="DG231" s="209"/>
      <c r="DH231" s="209"/>
      <c r="DI231" s="209"/>
      <c r="DJ231" s="209"/>
      <c r="DK231" s="209"/>
      <c r="DL231" s="209"/>
      <c r="DM231" s="209"/>
      <c r="DN231" s="209"/>
      <c r="DO231" s="209"/>
      <c r="DP231" s="209"/>
      <c r="DQ231" s="209"/>
      <c r="DR231" s="209"/>
      <c r="DS231" s="209"/>
      <c r="DT231" s="209"/>
      <c r="DU231" s="209"/>
      <c r="DV231" s="209"/>
      <c r="DW231" s="209"/>
      <c r="DX231" s="209"/>
      <c r="DY231" s="209"/>
      <c r="DZ231" s="209"/>
      <c r="EA231" s="209"/>
      <c r="EB231" s="209"/>
      <c r="EC231" s="209"/>
      <c r="ED231" s="209"/>
      <c r="EE231" s="209"/>
      <c r="EF231" s="209"/>
      <c r="EG231" s="209"/>
      <c r="EH231" s="209"/>
      <c r="EI231" s="209"/>
      <c r="EJ231" s="209"/>
      <c r="EK231" s="209"/>
      <c r="EL231" s="209"/>
      <c r="EM231" s="209"/>
      <c r="EN231" s="209"/>
      <c r="EO231" s="209"/>
      <c r="EP231" s="209"/>
      <c r="EQ231" s="209"/>
      <c r="ER231" s="209"/>
      <c r="ES231" s="209"/>
      <c r="ET231" s="209"/>
      <c r="EU231" s="209"/>
      <c r="EV231" s="209"/>
      <c r="EW231" s="209"/>
      <c r="EX231" s="209"/>
      <c r="EY231" s="209"/>
      <c r="EZ231" s="209"/>
      <c r="FA231" s="209"/>
      <c r="FB231" s="209"/>
      <c r="FC231" s="209"/>
      <c r="FD231" s="209"/>
      <c r="FE231" s="209"/>
      <c r="FF231" s="209"/>
      <c r="FG231" s="209"/>
      <c r="FH231" s="209"/>
      <c r="FI231" s="209"/>
      <c r="FJ231" s="209"/>
      <c r="FK231" s="209"/>
      <c r="FL231" s="209"/>
      <c r="FM231" s="209"/>
      <c r="FN231" s="209"/>
      <c r="FO231" s="209"/>
      <c r="FP231" s="209"/>
      <c r="FQ231" s="209"/>
      <c r="FR231" s="209"/>
      <c r="FS231" s="209"/>
      <c r="FT231" s="209"/>
      <c r="FU231" s="209"/>
      <c r="FV231" s="209"/>
      <c r="FW231" s="209"/>
      <c r="FX231" s="209"/>
      <c r="FY231" s="209"/>
      <c r="FZ231" s="209"/>
      <c r="GA231" s="209"/>
      <c r="GB231" s="209"/>
      <c r="GC231" s="209"/>
      <c r="GD231" s="209"/>
      <c r="GE231" s="209"/>
      <c r="GF231" s="209"/>
      <c r="GG231" s="209"/>
      <c r="GH231" s="209"/>
      <c r="GI231" s="209"/>
      <c r="GJ231" s="209"/>
      <c r="GK231" s="209"/>
      <c r="GL231" s="209"/>
      <c r="GM231" s="209"/>
      <c r="GN231" s="209"/>
      <c r="GO231" s="209"/>
      <c r="GP231" s="209"/>
      <c r="GQ231" s="209"/>
      <c r="GR231" s="209"/>
      <c r="GS231" s="209"/>
      <c r="GT231" s="209"/>
      <c r="GU231" s="209"/>
      <c r="GV231" s="209"/>
      <c r="GW231" s="209"/>
      <c r="GX231" s="209"/>
      <c r="GY231" s="209"/>
      <c r="GZ231" s="209"/>
      <c r="HA231" s="209"/>
      <c r="HB231" s="209"/>
      <c r="HC231" s="209"/>
      <c r="HD231" s="209"/>
      <c r="HE231" s="209"/>
      <c r="HF231" s="209"/>
      <c r="HG231" s="209"/>
      <c r="HH231" s="209"/>
      <c r="HI231" s="209"/>
      <c r="HJ231" s="209"/>
      <c r="HK231" s="209"/>
      <c r="HL231" s="209"/>
      <c r="HM231" s="209"/>
      <c r="HN231" s="209"/>
      <c r="HO231" s="209"/>
    </row>
    <row r="232" spans="1:223" s="211" customFormat="1" x14ac:dyDescent="0.25">
      <c r="A232" s="209"/>
      <c r="B232" s="202"/>
      <c r="C232" s="210"/>
      <c r="D232" s="202"/>
      <c r="E232" s="202"/>
      <c r="F232" s="202"/>
      <c r="G232" s="202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  <c r="BJ232" s="209"/>
      <c r="BK232" s="209"/>
      <c r="BL232" s="209"/>
      <c r="BM232" s="209"/>
      <c r="BN232" s="209"/>
      <c r="BO232" s="209"/>
      <c r="BP232" s="209"/>
      <c r="BQ232" s="209"/>
      <c r="BR232" s="209"/>
      <c r="BS232" s="209"/>
      <c r="BT232" s="209"/>
      <c r="BU232" s="209"/>
      <c r="BV232" s="209"/>
      <c r="BW232" s="209"/>
      <c r="BX232" s="209"/>
      <c r="BY232" s="209"/>
      <c r="BZ232" s="209"/>
      <c r="CA232" s="209"/>
      <c r="CB232" s="209"/>
      <c r="CC232" s="209"/>
      <c r="CD232" s="209"/>
      <c r="CE232" s="209"/>
      <c r="CF232" s="209"/>
      <c r="CG232" s="209"/>
      <c r="CH232" s="209"/>
      <c r="CI232" s="209"/>
      <c r="CJ232" s="209"/>
      <c r="CK232" s="209"/>
      <c r="CL232" s="209"/>
      <c r="CM232" s="209"/>
      <c r="CN232" s="209"/>
      <c r="CO232" s="209"/>
      <c r="CP232" s="209"/>
      <c r="CQ232" s="209"/>
      <c r="CR232" s="209"/>
      <c r="CS232" s="209"/>
      <c r="CT232" s="209"/>
      <c r="CU232" s="209"/>
      <c r="CV232" s="209"/>
      <c r="CW232" s="209"/>
      <c r="CX232" s="209"/>
      <c r="CY232" s="209"/>
      <c r="CZ232" s="209"/>
      <c r="DA232" s="209"/>
      <c r="DB232" s="209"/>
      <c r="DC232" s="209"/>
      <c r="DD232" s="209"/>
      <c r="DE232" s="209"/>
      <c r="DF232" s="209"/>
      <c r="DG232" s="209"/>
      <c r="DH232" s="209"/>
      <c r="DI232" s="209"/>
      <c r="DJ232" s="209"/>
      <c r="DK232" s="209"/>
      <c r="DL232" s="209"/>
      <c r="DM232" s="209"/>
      <c r="DN232" s="209"/>
      <c r="DO232" s="209"/>
      <c r="DP232" s="209"/>
      <c r="DQ232" s="209"/>
      <c r="DR232" s="209"/>
      <c r="DS232" s="209"/>
      <c r="DT232" s="209"/>
      <c r="DU232" s="209"/>
      <c r="DV232" s="209"/>
      <c r="DW232" s="209"/>
      <c r="DX232" s="209"/>
      <c r="DY232" s="209"/>
      <c r="DZ232" s="209"/>
      <c r="EA232" s="209"/>
      <c r="EB232" s="209"/>
      <c r="EC232" s="209"/>
      <c r="ED232" s="209"/>
      <c r="EE232" s="209"/>
      <c r="EF232" s="209"/>
      <c r="EG232" s="209"/>
      <c r="EH232" s="209"/>
      <c r="EI232" s="209"/>
      <c r="EJ232" s="209"/>
      <c r="EK232" s="209"/>
      <c r="EL232" s="209"/>
      <c r="EM232" s="209"/>
      <c r="EN232" s="209"/>
      <c r="EO232" s="209"/>
      <c r="EP232" s="209"/>
      <c r="EQ232" s="209"/>
      <c r="ER232" s="209"/>
      <c r="ES232" s="209"/>
      <c r="ET232" s="209"/>
      <c r="EU232" s="209"/>
      <c r="EV232" s="209"/>
      <c r="EW232" s="209"/>
      <c r="EX232" s="209"/>
      <c r="EY232" s="209"/>
      <c r="EZ232" s="209"/>
      <c r="FA232" s="209"/>
      <c r="FB232" s="209"/>
      <c r="FC232" s="209"/>
      <c r="FD232" s="209"/>
      <c r="FE232" s="209"/>
      <c r="FF232" s="209"/>
      <c r="FG232" s="209"/>
      <c r="FH232" s="209"/>
      <c r="FI232" s="209"/>
      <c r="FJ232" s="209"/>
      <c r="FK232" s="209"/>
      <c r="FL232" s="209"/>
      <c r="FM232" s="209"/>
      <c r="FN232" s="209"/>
      <c r="FO232" s="209"/>
      <c r="FP232" s="209"/>
      <c r="FQ232" s="209"/>
      <c r="FR232" s="209"/>
      <c r="FS232" s="209"/>
      <c r="FT232" s="209"/>
      <c r="FU232" s="209"/>
      <c r="FV232" s="209"/>
      <c r="FW232" s="209"/>
      <c r="FX232" s="209"/>
      <c r="FY232" s="209"/>
      <c r="FZ232" s="209"/>
      <c r="GA232" s="209"/>
      <c r="GB232" s="209"/>
      <c r="GC232" s="209"/>
      <c r="GD232" s="209"/>
      <c r="GE232" s="209"/>
      <c r="GF232" s="209"/>
      <c r="GG232" s="209"/>
      <c r="GH232" s="209"/>
      <c r="GI232" s="209"/>
      <c r="GJ232" s="209"/>
      <c r="GK232" s="209"/>
      <c r="GL232" s="209"/>
      <c r="GM232" s="209"/>
      <c r="GN232" s="209"/>
      <c r="GO232" s="209"/>
      <c r="GP232" s="209"/>
      <c r="GQ232" s="209"/>
      <c r="GR232" s="209"/>
      <c r="GS232" s="209"/>
      <c r="GT232" s="209"/>
      <c r="GU232" s="209"/>
      <c r="GV232" s="209"/>
      <c r="GW232" s="209"/>
      <c r="GX232" s="209"/>
      <c r="GY232" s="209"/>
      <c r="GZ232" s="209"/>
      <c r="HA232" s="209"/>
      <c r="HB232" s="209"/>
      <c r="HC232" s="209"/>
      <c r="HD232" s="209"/>
      <c r="HE232" s="209"/>
      <c r="HF232" s="209"/>
      <c r="HG232" s="209"/>
      <c r="HH232" s="209"/>
      <c r="HI232" s="209"/>
      <c r="HJ232" s="209"/>
      <c r="HK232" s="209"/>
      <c r="HL232" s="209"/>
      <c r="HM232" s="209"/>
      <c r="HN232" s="209"/>
      <c r="HO232" s="209"/>
    </row>
    <row r="233" spans="1:223" s="211" customFormat="1" x14ac:dyDescent="0.25">
      <c r="A233" s="209"/>
      <c r="B233" s="202"/>
      <c r="C233" s="210"/>
      <c r="D233" s="202"/>
      <c r="E233" s="202"/>
      <c r="F233" s="202"/>
      <c r="G233" s="202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  <c r="BJ233" s="209"/>
      <c r="BK233" s="209"/>
      <c r="BL233" s="209"/>
      <c r="BM233" s="209"/>
      <c r="BN233" s="209"/>
      <c r="BO233" s="209"/>
      <c r="BP233" s="209"/>
      <c r="BQ233" s="209"/>
      <c r="BR233" s="209"/>
      <c r="BS233" s="209"/>
      <c r="BT233" s="209"/>
      <c r="BU233" s="209"/>
      <c r="BV233" s="209"/>
      <c r="BW233" s="209"/>
      <c r="BX233" s="209"/>
      <c r="BY233" s="209"/>
      <c r="BZ233" s="209"/>
      <c r="CA233" s="209"/>
      <c r="CB233" s="209"/>
      <c r="CC233" s="209"/>
      <c r="CD233" s="209"/>
      <c r="CE233" s="209"/>
      <c r="CF233" s="209"/>
      <c r="CG233" s="209"/>
      <c r="CH233" s="209"/>
      <c r="CI233" s="209"/>
      <c r="CJ233" s="209"/>
      <c r="CK233" s="209"/>
      <c r="CL233" s="209"/>
      <c r="CM233" s="209"/>
      <c r="CN233" s="209"/>
      <c r="CO233" s="209"/>
      <c r="CP233" s="209"/>
      <c r="CQ233" s="209"/>
      <c r="CR233" s="209"/>
      <c r="CS233" s="209"/>
      <c r="CT233" s="209"/>
      <c r="CU233" s="209"/>
      <c r="CV233" s="209"/>
      <c r="CW233" s="209"/>
      <c r="CX233" s="209"/>
      <c r="CY233" s="209"/>
      <c r="CZ233" s="209"/>
      <c r="DA233" s="209"/>
      <c r="DB233" s="209"/>
      <c r="DC233" s="209"/>
      <c r="DD233" s="209"/>
      <c r="DE233" s="209"/>
      <c r="DF233" s="209"/>
      <c r="DG233" s="209"/>
      <c r="DH233" s="209"/>
      <c r="DI233" s="209"/>
      <c r="DJ233" s="209"/>
      <c r="DK233" s="209"/>
      <c r="DL233" s="209"/>
      <c r="DM233" s="209"/>
      <c r="DN233" s="209"/>
      <c r="DO233" s="209"/>
      <c r="DP233" s="209"/>
      <c r="DQ233" s="209"/>
      <c r="DR233" s="209"/>
      <c r="DS233" s="209"/>
      <c r="DT233" s="209"/>
      <c r="DU233" s="209"/>
      <c r="DV233" s="209"/>
      <c r="DW233" s="209"/>
      <c r="DX233" s="209"/>
      <c r="DY233" s="209"/>
      <c r="DZ233" s="209"/>
      <c r="EA233" s="209"/>
      <c r="EB233" s="209"/>
      <c r="EC233" s="209"/>
      <c r="ED233" s="209"/>
      <c r="EE233" s="209"/>
      <c r="EF233" s="209"/>
      <c r="EG233" s="209"/>
      <c r="EH233" s="209"/>
      <c r="EI233" s="209"/>
      <c r="EJ233" s="209"/>
      <c r="EK233" s="209"/>
      <c r="EL233" s="209"/>
      <c r="EM233" s="209"/>
      <c r="EN233" s="209"/>
      <c r="EO233" s="209"/>
      <c r="EP233" s="209"/>
      <c r="EQ233" s="209"/>
      <c r="ER233" s="209"/>
      <c r="ES233" s="209"/>
      <c r="ET233" s="209"/>
      <c r="EU233" s="209"/>
      <c r="EV233" s="209"/>
      <c r="EW233" s="209"/>
      <c r="EX233" s="209"/>
      <c r="EY233" s="209"/>
      <c r="EZ233" s="209"/>
      <c r="FA233" s="209"/>
      <c r="FB233" s="209"/>
      <c r="FC233" s="209"/>
      <c r="FD233" s="209"/>
      <c r="FE233" s="209"/>
      <c r="FF233" s="209"/>
      <c r="FG233" s="209"/>
      <c r="FH233" s="209"/>
      <c r="FI233" s="209"/>
      <c r="FJ233" s="209"/>
      <c r="FK233" s="209"/>
      <c r="FL233" s="209"/>
      <c r="FM233" s="209"/>
      <c r="FN233" s="209"/>
      <c r="FO233" s="209"/>
      <c r="FP233" s="209"/>
      <c r="FQ233" s="209"/>
      <c r="FR233" s="209"/>
      <c r="FS233" s="209"/>
      <c r="FT233" s="209"/>
      <c r="FU233" s="209"/>
      <c r="FV233" s="209"/>
      <c r="FW233" s="209"/>
      <c r="FX233" s="209"/>
      <c r="FY233" s="209"/>
      <c r="FZ233" s="209"/>
      <c r="GA233" s="209"/>
      <c r="GB233" s="209"/>
      <c r="GC233" s="209"/>
      <c r="GD233" s="209"/>
      <c r="GE233" s="209"/>
      <c r="GF233" s="209"/>
      <c r="GG233" s="209"/>
      <c r="GH233" s="209"/>
      <c r="GI233" s="209"/>
      <c r="GJ233" s="209"/>
      <c r="GK233" s="209"/>
      <c r="GL233" s="209"/>
      <c r="GM233" s="209"/>
      <c r="GN233" s="209"/>
      <c r="GO233" s="209"/>
      <c r="GP233" s="209"/>
      <c r="GQ233" s="209"/>
      <c r="GR233" s="209"/>
      <c r="GS233" s="209"/>
      <c r="GT233" s="209"/>
      <c r="GU233" s="209"/>
      <c r="GV233" s="209"/>
      <c r="GW233" s="209"/>
      <c r="GX233" s="209"/>
      <c r="GY233" s="209"/>
      <c r="GZ233" s="209"/>
      <c r="HA233" s="209"/>
      <c r="HB233" s="209"/>
      <c r="HC233" s="209"/>
      <c r="HD233" s="209"/>
      <c r="HE233" s="209"/>
      <c r="HF233" s="209"/>
      <c r="HG233" s="209"/>
      <c r="HH233" s="209"/>
      <c r="HI233" s="209"/>
      <c r="HJ233" s="209"/>
      <c r="HK233" s="209"/>
      <c r="HL233" s="209"/>
      <c r="HM233" s="209"/>
      <c r="HN233" s="209"/>
      <c r="HO233" s="209"/>
    </row>
    <row r="234" spans="1:223" s="211" customFormat="1" x14ac:dyDescent="0.25">
      <c r="A234" s="209"/>
      <c r="B234" s="202"/>
      <c r="C234" s="210"/>
      <c r="D234" s="202"/>
      <c r="E234" s="202"/>
      <c r="F234" s="202"/>
      <c r="G234" s="202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  <c r="BJ234" s="209"/>
      <c r="BK234" s="209"/>
      <c r="BL234" s="209"/>
      <c r="BM234" s="209"/>
      <c r="BN234" s="209"/>
      <c r="BO234" s="209"/>
      <c r="BP234" s="209"/>
      <c r="BQ234" s="209"/>
      <c r="BR234" s="209"/>
      <c r="BS234" s="209"/>
      <c r="BT234" s="209"/>
      <c r="BU234" s="209"/>
      <c r="BV234" s="209"/>
      <c r="BW234" s="209"/>
      <c r="BX234" s="209"/>
      <c r="BY234" s="209"/>
      <c r="BZ234" s="209"/>
      <c r="CA234" s="209"/>
      <c r="CB234" s="209"/>
      <c r="CC234" s="209"/>
      <c r="CD234" s="209"/>
      <c r="CE234" s="209"/>
      <c r="CF234" s="209"/>
      <c r="CG234" s="209"/>
      <c r="CH234" s="209"/>
      <c r="CI234" s="209"/>
      <c r="CJ234" s="209"/>
      <c r="CK234" s="209"/>
      <c r="CL234" s="209"/>
      <c r="CM234" s="209"/>
      <c r="CN234" s="209"/>
      <c r="CO234" s="209"/>
      <c r="CP234" s="209"/>
      <c r="CQ234" s="209"/>
      <c r="CR234" s="209"/>
      <c r="CS234" s="209"/>
      <c r="CT234" s="209"/>
      <c r="CU234" s="209"/>
      <c r="CV234" s="209"/>
      <c r="CW234" s="209"/>
      <c r="CX234" s="209"/>
      <c r="CY234" s="209"/>
      <c r="CZ234" s="209"/>
      <c r="DA234" s="209"/>
      <c r="DB234" s="209"/>
      <c r="DC234" s="209"/>
      <c r="DD234" s="209"/>
      <c r="DE234" s="209"/>
      <c r="DF234" s="209"/>
      <c r="DG234" s="209"/>
      <c r="DH234" s="209"/>
      <c r="DI234" s="209"/>
      <c r="DJ234" s="209"/>
      <c r="DK234" s="209"/>
      <c r="DL234" s="209"/>
      <c r="DM234" s="209"/>
      <c r="DN234" s="209"/>
      <c r="DO234" s="209"/>
      <c r="DP234" s="209"/>
      <c r="DQ234" s="209"/>
      <c r="DR234" s="209"/>
      <c r="DS234" s="209"/>
      <c r="DT234" s="209"/>
      <c r="DU234" s="209"/>
      <c r="DV234" s="209"/>
      <c r="DW234" s="209"/>
      <c r="DX234" s="209"/>
      <c r="DY234" s="209"/>
      <c r="DZ234" s="209"/>
      <c r="EA234" s="209"/>
      <c r="EB234" s="209"/>
      <c r="EC234" s="209"/>
      <c r="ED234" s="209"/>
      <c r="EE234" s="209"/>
      <c r="EF234" s="209"/>
      <c r="EG234" s="209"/>
      <c r="EH234" s="209"/>
      <c r="EI234" s="209"/>
      <c r="EJ234" s="209"/>
      <c r="EK234" s="209"/>
      <c r="EL234" s="209"/>
      <c r="EM234" s="209"/>
      <c r="EN234" s="209"/>
      <c r="EO234" s="209"/>
      <c r="EP234" s="209"/>
      <c r="EQ234" s="209"/>
      <c r="ER234" s="209"/>
      <c r="ES234" s="209"/>
      <c r="ET234" s="209"/>
      <c r="EU234" s="209"/>
      <c r="EV234" s="209"/>
      <c r="EW234" s="209"/>
      <c r="EX234" s="209"/>
      <c r="EY234" s="209"/>
      <c r="EZ234" s="209"/>
      <c r="FA234" s="209"/>
      <c r="FB234" s="209"/>
      <c r="FC234" s="209"/>
      <c r="FD234" s="209"/>
      <c r="FE234" s="209"/>
      <c r="FF234" s="209"/>
      <c r="FG234" s="209"/>
      <c r="FH234" s="209"/>
      <c r="FI234" s="209"/>
      <c r="FJ234" s="209"/>
      <c r="FK234" s="209"/>
      <c r="FL234" s="209"/>
      <c r="FM234" s="209"/>
      <c r="FN234" s="209"/>
      <c r="FO234" s="209"/>
      <c r="FP234" s="209"/>
      <c r="FQ234" s="209"/>
      <c r="FR234" s="209"/>
      <c r="FS234" s="209"/>
      <c r="FT234" s="209"/>
      <c r="FU234" s="209"/>
      <c r="FV234" s="209"/>
      <c r="FW234" s="209"/>
      <c r="FX234" s="209"/>
      <c r="FY234" s="209"/>
      <c r="FZ234" s="209"/>
      <c r="GA234" s="209"/>
      <c r="GB234" s="209"/>
      <c r="GC234" s="209"/>
      <c r="GD234" s="209"/>
      <c r="GE234" s="209"/>
      <c r="GF234" s="209"/>
      <c r="GG234" s="209"/>
      <c r="GH234" s="209"/>
      <c r="GI234" s="209"/>
      <c r="GJ234" s="209"/>
      <c r="GK234" s="209"/>
      <c r="GL234" s="209"/>
      <c r="GM234" s="209"/>
      <c r="GN234" s="209"/>
      <c r="GO234" s="209"/>
      <c r="GP234" s="209"/>
      <c r="GQ234" s="209"/>
      <c r="GR234" s="209"/>
      <c r="GS234" s="209"/>
      <c r="GT234" s="209"/>
      <c r="GU234" s="209"/>
      <c r="GV234" s="209"/>
      <c r="GW234" s="209"/>
      <c r="GX234" s="209"/>
      <c r="GY234" s="209"/>
      <c r="GZ234" s="209"/>
      <c r="HA234" s="209"/>
      <c r="HB234" s="209"/>
      <c r="HC234" s="209"/>
      <c r="HD234" s="209"/>
      <c r="HE234" s="209"/>
      <c r="HF234" s="209"/>
      <c r="HG234" s="209"/>
      <c r="HH234" s="209"/>
      <c r="HI234" s="209"/>
      <c r="HJ234" s="209"/>
      <c r="HK234" s="209"/>
      <c r="HL234" s="209"/>
      <c r="HM234" s="209"/>
      <c r="HN234" s="209"/>
      <c r="HO234" s="209"/>
    </row>
    <row r="235" spans="1:223" s="211" customFormat="1" x14ac:dyDescent="0.25">
      <c r="A235" s="209"/>
      <c r="B235" s="209"/>
      <c r="C235" s="209"/>
      <c r="D235" s="202"/>
      <c r="E235" s="202"/>
      <c r="F235" s="202"/>
      <c r="G235" s="202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  <c r="BJ235" s="209"/>
      <c r="BK235" s="209"/>
      <c r="BL235" s="209"/>
      <c r="BM235" s="209"/>
      <c r="BN235" s="209"/>
      <c r="BO235" s="209"/>
      <c r="BP235" s="209"/>
      <c r="BQ235" s="209"/>
      <c r="BR235" s="209"/>
      <c r="BS235" s="209"/>
      <c r="BT235" s="209"/>
      <c r="BU235" s="209"/>
      <c r="BV235" s="209"/>
      <c r="BW235" s="209"/>
      <c r="BX235" s="209"/>
      <c r="BY235" s="209"/>
      <c r="BZ235" s="209"/>
      <c r="CA235" s="209"/>
      <c r="CB235" s="209"/>
      <c r="CC235" s="209"/>
      <c r="CD235" s="209"/>
      <c r="CE235" s="209"/>
      <c r="CF235" s="209"/>
      <c r="CG235" s="209"/>
      <c r="CH235" s="209"/>
      <c r="CI235" s="209"/>
      <c r="CJ235" s="209"/>
      <c r="CK235" s="209"/>
      <c r="CL235" s="209"/>
      <c r="CM235" s="209"/>
      <c r="CN235" s="209"/>
      <c r="CO235" s="209"/>
      <c r="CP235" s="209"/>
      <c r="CQ235" s="209"/>
      <c r="CR235" s="209"/>
      <c r="CS235" s="209"/>
      <c r="CT235" s="209"/>
      <c r="CU235" s="209"/>
      <c r="CV235" s="209"/>
      <c r="CW235" s="209"/>
      <c r="CX235" s="209"/>
      <c r="CY235" s="209"/>
      <c r="CZ235" s="209"/>
      <c r="DA235" s="209"/>
      <c r="DB235" s="209"/>
      <c r="DC235" s="209"/>
      <c r="DD235" s="209"/>
      <c r="DE235" s="209"/>
      <c r="DF235" s="209"/>
      <c r="DG235" s="209"/>
      <c r="DH235" s="209"/>
      <c r="DI235" s="209"/>
      <c r="DJ235" s="209"/>
      <c r="DK235" s="209"/>
      <c r="DL235" s="209"/>
      <c r="DM235" s="209"/>
      <c r="DN235" s="209"/>
      <c r="DO235" s="209"/>
      <c r="DP235" s="209"/>
      <c r="DQ235" s="209"/>
      <c r="DR235" s="209"/>
      <c r="DS235" s="209"/>
      <c r="DT235" s="209"/>
      <c r="DU235" s="209"/>
      <c r="DV235" s="209"/>
      <c r="DW235" s="209"/>
      <c r="DX235" s="209"/>
      <c r="DY235" s="209"/>
      <c r="DZ235" s="209"/>
      <c r="EA235" s="209"/>
      <c r="EB235" s="209"/>
      <c r="EC235" s="209"/>
      <c r="ED235" s="209"/>
      <c r="EE235" s="209"/>
      <c r="EF235" s="209"/>
      <c r="EG235" s="209"/>
      <c r="EH235" s="209"/>
      <c r="EI235" s="209"/>
      <c r="EJ235" s="209"/>
      <c r="EK235" s="209"/>
      <c r="EL235" s="209"/>
      <c r="EM235" s="209"/>
      <c r="EN235" s="209"/>
      <c r="EO235" s="209"/>
      <c r="EP235" s="209"/>
      <c r="EQ235" s="209"/>
      <c r="ER235" s="209"/>
      <c r="ES235" s="209"/>
      <c r="ET235" s="209"/>
      <c r="EU235" s="209"/>
      <c r="EV235" s="209"/>
      <c r="EW235" s="209"/>
      <c r="EX235" s="209"/>
      <c r="EY235" s="209"/>
      <c r="EZ235" s="209"/>
      <c r="FA235" s="209"/>
      <c r="FB235" s="209"/>
      <c r="FC235" s="209"/>
      <c r="FD235" s="209"/>
      <c r="FE235" s="209"/>
      <c r="FF235" s="209"/>
      <c r="FG235" s="209"/>
      <c r="FH235" s="209"/>
      <c r="FI235" s="209"/>
      <c r="FJ235" s="209"/>
      <c r="FK235" s="209"/>
      <c r="FL235" s="209"/>
      <c r="FM235" s="209"/>
      <c r="FN235" s="209"/>
      <c r="FO235" s="209"/>
      <c r="FP235" s="209"/>
      <c r="FQ235" s="209"/>
      <c r="FR235" s="209"/>
      <c r="FS235" s="209"/>
      <c r="FT235" s="209"/>
      <c r="FU235" s="209"/>
      <c r="FV235" s="209"/>
      <c r="FW235" s="209"/>
      <c r="FX235" s="209"/>
      <c r="FY235" s="209"/>
      <c r="FZ235" s="209"/>
      <c r="GA235" s="209"/>
      <c r="GB235" s="209"/>
      <c r="GC235" s="209"/>
      <c r="GD235" s="209"/>
      <c r="GE235" s="209"/>
      <c r="GF235" s="209"/>
      <c r="GG235" s="209"/>
      <c r="GH235" s="209"/>
      <c r="GI235" s="209"/>
      <c r="GJ235" s="209"/>
      <c r="GK235" s="209"/>
      <c r="GL235" s="209"/>
      <c r="GM235" s="209"/>
      <c r="GN235" s="209"/>
      <c r="GO235" s="209"/>
      <c r="GP235" s="209"/>
      <c r="GQ235" s="209"/>
      <c r="GR235" s="209"/>
      <c r="GS235" s="209"/>
      <c r="GT235" s="209"/>
      <c r="GU235" s="209"/>
      <c r="GV235" s="209"/>
      <c r="GW235" s="209"/>
      <c r="GX235" s="209"/>
      <c r="GY235" s="209"/>
      <c r="GZ235" s="209"/>
      <c r="HA235" s="209"/>
      <c r="HB235" s="209"/>
      <c r="HC235" s="209"/>
      <c r="HD235" s="209"/>
      <c r="HE235" s="209"/>
      <c r="HF235" s="209"/>
      <c r="HG235" s="209"/>
      <c r="HH235" s="209"/>
      <c r="HI235" s="209"/>
      <c r="HJ235" s="209"/>
      <c r="HK235" s="209"/>
      <c r="HL235" s="209"/>
      <c r="HM235" s="209"/>
      <c r="HN235" s="209"/>
      <c r="HO235" s="209"/>
    </row>
    <row r="236" spans="1:223" s="211" customFormat="1" x14ac:dyDescent="0.25">
      <c r="A236" s="209"/>
      <c r="B236" s="209"/>
      <c r="C236" s="209"/>
      <c r="D236" s="202"/>
      <c r="E236" s="202"/>
      <c r="F236" s="202"/>
      <c r="G236" s="202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  <c r="BJ236" s="209"/>
      <c r="BK236" s="209"/>
      <c r="BL236" s="209"/>
      <c r="BM236" s="209"/>
      <c r="BN236" s="209"/>
      <c r="BO236" s="209"/>
      <c r="BP236" s="209"/>
      <c r="BQ236" s="209"/>
      <c r="BR236" s="209"/>
      <c r="BS236" s="209"/>
      <c r="BT236" s="209"/>
      <c r="BU236" s="209"/>
      <c r="BV236" s="209"/>
      <c r="BW236" s="209"/>
      <c r="BX236" s="209"/>
      <c r="BY236" s="209"/>
      <c r="BZ236" s="209"/>
      <c r="CA236" s="209"/>
      <c r="CB236" s="209"/>
      <c r="CC236" s="209"/>
      <c r="CD236" s="209"/>
      <c r="CE236" s="209"/>
      <c r="CF236" s="209"/>
      <c r="CG236" s="209"/>
      <c r="CH236" s="209"/>
      <c r="CI236" s="209"/>
      <c r="CJ236" s="209"/>
      <c r="CK236" s="209"/>
      <c r="CL236" s="209"/>
      <c r="CM236" s="209"/>
      <c r="CN236" s="209"/>
      <c r="CO236" s="209"/>
      <c r="CP236" s="209"/>
      <c r="CQ236" s="209"/>
      <c r="CR236" s="209"/>
      <c r="CS236" s="209"/>
      <c r="CT236" s="209"/>
      <c r="CU236" s="209"/>
      <c r="CV236" s="209"/>
      <c r="CW236" s="209"/>
      <c r="CX236" s="209"/>
      <c r="CY236" s="209"/>
      <c r="CZ236" s="209"/>
      <c r="DA236" s="209"/>
      <c r="DB236" s="209"/>
      <c r="DC236" s="209"/>
      <c r="DD236" s="209"/>
      <c r="DE236" s="209"/>
      <c r="DF236" s="209"/>
      <c r="DG236" s="209"/>
      <c r="DH236" s="209"/>
      <c r="DI236" s="209"/>
      <c r="DJ236" s="209"/>
      <c r="DK236" s="209"/>
      <c r="DL236" s="209"/>
      <c r="DM236" s="209"/>
      <c r="DN236" s="209"/>
      <c r="DO236" s="209"/>
      <c r="DP236" s="209"/>
      <c r="DQ236" s="209"/>
      <c r="DR236" s="209"/>
      <c r="DS236" s="209"/>
      <c r="DT236" s="209"/>
      <c r="DU236" s="209"/>
      <c r="DV236" s="209"/>
      <c r="DW236" s="209"/>
      <c r="DX236" s="209"/>
      <c r="DY236" s="209"/>
      <c r="DZ236" s="209"/>
      <c r="EA236" s="209"/>
      <c r="EB236" s="209"/>
      <c r="EC236" s="209"/>
      <c r="ED236" s="209"/>
      <c r="EE236" s="209"/>
      <c r="EF236" s="209"/>
      <c r="EG236" s="209"/>
      <c r="EH236" s="209"/>
      <c r="EI236" s="209"/>
      <c r="EJ236" s="209"/>
      <c r="EK236" s="209"/>
      <c r="EL236" s="209"/>
      <c r="EM236" s="209"/>
      <c r="EN236" s="209"/>
      <c r="EO236" s="209"/>
      <c r="EP236" s="209"/>
      <c r="EQ236" s="209"/>
      <c r="ER236" s="209"/>
      <c r="ES236" s="209"/>
      <c r="ET236" s="209"/>
      <c r="EU236" s="209"/>
      <c r="EV236" s="209"/>
      <c r="EW236" s="209"/>
      <c r="EX236" s="209"/>
      <c r="EY236" s="209"/>
      <c r="EZ236" s="209"/>
      <c r="FA236" s="209"/>
      <c r="FB236" s="209"/>
      <c r="FC236" s="209"/>
      <c r="FD236" s="209"/>
      <c r="FE236" s="209"/>
      <c r="FF236" s="209"/>
      <c r="FG236" s="209"/>
      <c r="FH236" s="209"/>
      <c r="FI236" s="209"/>
      <c r="FJ236" s="209"/>
      <c r="FK236" s="209"/>
      <c r="FL236" s="209"/>
      <c r="FM236" s="209"/>
      <c r="FN236" s="209"/>
      <c r="FO236" s="209"/>
      <c r="FP236" s="209"/>
      <c r="FQ236" s="209"/>
      <c r="FR236" s="209"/>
      <c r="FS236" s="209"/>
      <c r="FT236" s="209"/>
      <c r="FU236" s="209"/>
      <c r="FV236" s="209"/>
      <c r="FW236" s="209"/>
      <c r="FX236" s="209"/>
      <c r="FY236" s="209"/>
      <c r="FZ236" s="209"/>
      <c r="GA236" s="209"/>
      <c r="GB236" s="209"/>
      <c r="GC236" s="209"/>
      <c r="GD236" s="209"/>
      <c r="GE236" s="209"/>
      <c r="GF236" s="209"/>
      <c r="GG236" s="209"/>
      <c r="GH236" s="209"/>
      <c r="GI236" s="209"/>
      <c r="GJ236" s="209"/>
      <c r="GK236" s="209"/>
      <c r="GL236" s="209"/>
      <c r="GM236" s="209"/>
      <c r="GN236" s="209"/>
      <c r="GO236" s="209"/>
      <c r="GP236" s="209"/>
      <c r="GQ236" s="209"/>
      <c r="GR236" s="209"/>
      <c r="GS236" s="209"/>
      <c r="GT236" s="209"/>
      <c r="GU236" s="209"/>
      <c r="GV236" s="209"/>
      <c r="GW236" s="209"/>
      <c r="GX236" s="209"/>
      <c r="GY236" s="209"/>
      <c r="GZ236" s="209"/>
      <c r="HA236" s="209"/>
      <c r="HB236" s="209"/>
      <c r="HC236" s="209"/>
      <c r="HD236" s="209"/>
      <c r="HE236" s="209"/>
      <c r="HF236" s="209"/>
      <c r="HG236" s="209"/>
      <c r="HH236" s="209"/>
      <c r="HI236" s="209"/>
      <c r="HJ236" s="209"/>
      <c r="HK236" s="209"/>
      <c r="HL236" s="209"/>
      <c r="HM236" s="209"/>
      <c r="HN236" s="209"/>
      <c r="HO236" s="209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workbookViewId="0">
      <selection activeCell="F50" sqref="F50"/>
    </sheetView>
  </sheetViews>
  <sheetFormatPr defaultRowHeight="12.75" x14ac:dyDescent="0.2"/>
  <cols>
    <col min="1" max="1" width="13.140625" style="212" bestFit="1" customWidth="1"/>
    <col min="2" max="2" width="29.42578125" style="212" customWidth="1"/>
    <col min="3" max="7" width="9.5703125" style="214"/>
  </cols>
  <sheetData>
    <row r="1" spans="1:7" ht="38.25" x14ac:dyDescent="0.2">
      <c r="A1" s="100" t="s">
        <v>637</v>
      </c>
      <c r="B1" s="100" t="s">
        <v>638</v>
      </c>
      <c r="C1" s="216" t="s">
        <v>673</v>
      </c>
      <c r="D1" s="216" t="s">
        <v>674</v>
      </c>
      <c r="E1" s="216" t="s">
        <v>675</v>
      </c>
      <c r="F1" s="216" t="s">
        <v>676</v>
      </c>
      <c r="G1" s="216" t="s">
        <v>677</v>
      </c>
    </row>
    <row r="2" spans="1:7" x14ac:dyDescent="0.2">
      <c r="A2" s="217">
        <v>3701400010</v>
      </c>
      <c r="B2" s="215" t="s">
        <v>639</v>
      </c>
      <c r="C2" s="213">
        <v>16</v>
      </c>
      <c r="D2" s="213">
        <v>10</v>
      </c>
      <c r="E2" s="213">
        <v>10</v>
      </c>
      <c r="F2" s="213">
        <v>10</v>
      </c>
      <c r="G2" s="213">
        <v>10</v>
      </c>
    </row>
    <row r="3" spans="1:7" x14ac:dyDescent="0.2">
      <c r="A3" s="217">
        <v>3801350010</v>
      </c>
      <c r="B3" s="215" t="s">
        <v>373</v>
      </c>
      <c r="C3" s="213">
        <v>16</v>
      </c>
      <c r="D3" s="213">
        <v>10</v>
      </c>
      <c r="E3" s="213">
        <v>10</v>
      </c>
      <c r="F3" s="213">
        <v>10</v>
      </c>
      <c r="G3" s="213">
        <v>10</v>
      </c>
    </row>
    <row r="4" spans="1:7" x14ac:dyDescent="0.2">
      <c r="A4" s="217">
        <v>3101240010</v>
      </c>
      <c r="B4" s="215" t="s">
        <v>419</v>
      </c>
      <c r="C4" s="213">
        <v>16</v>
      </c>
      <c r="D4" s="213">
        <v>10</v>
      </c>
      <c r="E4" s="213">
        <v>10</v>
      </c>
      <c r="F4" s="213">
        <v>10</v>
      </c>
      <c r="G4" s="213">
        <v>10</v>
      </c>
    </row>
    <row r="5" spans="1:7" x14ac:dyDescent="0.2">
      <c r="A5" s="217">
        <v>4302400010</v>
      </c>
      <c r="B5" s="215" t="s">
        <v>349</v>
      </c>
      <c r="C5" s="213">
        <v>16</v>
      </c>
      <c r="D5" s="213">
        <v>10</v>
      </c>
      <c r="E5" s="213">
        <v>10</v>
      </c>
      <c r="F5" s="213">
        <v>10</v>
      </c>
      <c r="G5" s="213">
        <v>10</v>
      </c>
    </row>
    <row r="6" spans="1:7" x14ac:dyDescent="0.2">
      <c r="A6" s="217">
        <v>3401550010</v>
      </c>
      <c r="B6" s="215" t="s">
        <v>383</v>
      </c>
      <c r="C6" s="213">
        <v>16</v>
      </c>
      <c r="D6" s="213">
        <v>10</v>
      </c>
      <c r="E6" s="213">
        <v>10</v>
      </c>
      <c r="F6" s="213">
        <v>10</v>
      </c>
      <c r="G6" s="213">
        <v>10</v>
      </c>
    </row>
    <row r="7" spans="1:7" x14ac:dyDescent="0.2">
      <c r="A7" s="217"/>
      <c r="B7" s="215" t="s">
        <v>640</v>
      </c>
      <c r="C7" s="213"/>
      <c r="D7" s="213"/>
      <c r="E7" s="213"/>
      <c r="F7" s="213"/>
      <c r="G7" s="213"/>
    </row>
    <row r="8" spans="1:7" x14ac:dyDescent="0.2">
      <c r="A8" s="217">
        <v>4001300010</v>
      </c>
      <c r="B8" s="215" t="s">
        <v>641</v>
      </c>
      <c r="C8" s="213">
        <v>16</v>
      </c>
      <c r="D8" s="213">
        <v>17</v>
      </c>
      <c r="E8" s="213">
        <v>14</v>
      </c>
      <c r="F8" s="213">
        <v>13</v>
      </c>
      <c r="G8" s="213">
        <v>0</v>
      </c>
    </row>
    <row r="9" spans="1:7" x14ac:dyDescent="0.2">
      <c r="A9" s="217">
        <v>4001307010</v>
      </c>
      <c r="B9" s="215" t="s">
        <v>189</v>
      </c>
      <c r="C9" s="213">
        <v>13</v>
      </c>
      <c r="D9" s="213">
        <v>13</v>
      </c>
      <c r="E9" s="213">
        <v>13</v>
      </c>
      <c r="F9" s="213">
        <v>13</v>
      </c>
      <c r="G9" s="213">
        <v>0</v>
      </c>
    </row>
    <row r="10" spans="1:7" x14ac:dyDescent="0.2">
      <c r="A10" s="217">
        <v>4001306000</v>
      </c>
      <c r="B10" s="215" t="s">
        <v>190</v>
      </c>
      <c r="C10" s="213">
        <v>16</v>
      </c>
      <c r="D10" s="213">
        <v>17</v>
      </c>
      <c r="E10" s="213">
        <v>14</v>
      </c>
      <c r="F10" s="213">
        <v>13</v>
      </c>
      <c r="G10" s="213">
        <v>0</v>
      </c>
    </row>
    <row r="11" spans="1:7" x14ac:dyDescent="0.2">
      <c r="A11" s="217">
        <v>4302480010</v>
      </c>
      <c r="B11" s="215" t="s">
        <v>642</v>
      </c>
      <c r="C11" s="213">
        <v>16</v>
      </c>
      <c r="D11" s="213">
        <v>17</v>
      </c>
      <c r="E11" s="213">
        <v>10</v>
      </c>
      <c r="F11" s="213">
        <v>10</v>
      </c>
      <c r="G11" s="213">
        <v>0</v>
      </c>
    </row>
    <row r="12" spans="1:7" x14ac:dyDescent="0.2">
      <c r="A12" s="217">
        <v>4302490010</v>
      </c>
      <c r="B12" s="215" t="s">
        <v>420</v>
      </c>
      <c r="C12" s="213">
        <v>16</v>
      </c>
      <c r="D12" s="213">
        <v>17</v>
      </c>
      <c r="E12" s="213">
        <v>10</v>
      </c>
      <c r="F12" s="213">
        <v>10</v>
      </c>
      <c r="G12" s="213">
        <v>0</v>
      </c>
    </row>
    <row r="13" spans="1:7" x14ac:dyDescent="0.2">
      <c r="A13" s="217">
        <v>4302496010</v>
      </c>
      <c r="B13" s="215" t="s">
        <v>512</v>
      </c>
      <c r="C13" s="213">
        <v>16</v>
      </c>
      <c r="D13" s="213">
        <v>17</v>
      </c>
      <c r="E13" s="213">
        <v>10</v>
      </c>
      <c r="F13" s="213">
        <v>10</v>
      </c>
      <c r="G13" s="213">
        <v>0</v>
      </c>
    </row>
    <row r="14" spans="1:7" x14ac:dyDescent="0.2">
      <c r="A14" s="217">
        <v>4302329010</v>
      </c>
      <c r="B14" s="215" t="s">
        <v>376</v>
      </c>
      <c r="C14" s="213">
        <v>13</v>
      </c>
      <c r="D14" s="213">
        <v>13</v>
      </c>
      <c r="E14" s="213">
        <v>13</v>
      </c>
      <c r="F14" s="213">
        <v>13</v>
      </c>
      <c r="G14" s="213">
        <v>0</v>
      </c>
    </row>
    <row r="15" spans="1:7" x14ac:dyDescent="0.2">
      <c r="A15" s="217">
        <v>4302327010</v>
      </c>
      <c r="B15" s="215" t="s">
        <v>377</v>
      </c>
      <c r="C15" s="213">
        <v>13</v>
      </c>
      <c r="D15" s="213">
        <v>13</v>
      </c>
      <c r="E15" s="213">
        <v>13</v>
      </c>
      <c r="F15" s="213">
        <v>13</v>
      </c>
      <c r="G15" s="213">
        <v>0</v>
      </c>
    </row>
    <row r="16" spans="1:7" x14ac:dyDescent="0.2">
      <c r="A16" s="217">
        <v>4601300010</v>
      </c>
      <c r="B16" s="215" t="s">
        <v>286</v>
      </c>
      <c r="C16" s="213">
        <v>16</v>
      </c>
      <c r="D16" s="213">
        <v>17</v>
      </c>
      <c r="E16" s="213">
        <v>14</v>
      </c>
      <c r="F16" s="213">
        <v>13</v>
      </c>
      <c r="G16" s="213">
        <v>0</v>
      </c>
    </row>
    <row r="17" spans="1:7" x14ac:dyDescent="0.2">
      <c r="A17" s="217">
        <v>3101560010</v>
      </c>
      <c r="B17" s="215" t="s">
        <v>421</v>
      </c>
      <c r="C17" s="213">
        <v>16</v>
      </c>
      <c r="D17" s="213">
        <v>17</v>
      </c>
      <c r="E17" s="213">
        <v>14</v>
      </c>
      <c r="F17" s="213">
        <v>13</v>
      </c>
      <c r="G17" s="213">
        <v>0</v>
      </c>
    </row>
    <row r="18" spans="1:7" x14ac:dyDescent="0.2">
      <c r="A18" s="217">
        <v>3802040010</v>
      </c>
      <c r="B18" s="215" t="s">
        <v>135</v>
      </c>
      <c r="C18" s="213">
        <v>16</v>
      </c>
      <c r="D18" s="213">
        <v>17</v>
      </c>
      <c r="E18" s="213">
        <v>14</v>
      </c>
      <c r="F18" s="213">
        <v>13</v>
      </c>
      <c r="G18" s="213">
        <v>0</v>
      </c>
    </row>
    <row r="19" spans="1:7" x14ac:dyDescent="0.2">
      <c r="A19" s="217">
        <v>4201400010</v>
      </c>
      <c r="B19" s="215" t="s">
        <v>354</v>
      </c>
      <c r="C19" s="213">
        <v>16</v>
      </c>
      <c r="D19" s="213">
        <v>17</v>
      </c>
      <c r="E19" s="213">
        <v>14</v>
      </c>
      <c r="F19" s="213">
        <v>13</v>
      </c>
      <c r="G19" s="213">
        <v>0</v>
      </c>
    </row>
    <row r="20" spans="1:7" x14ac:dyDescent="0.2">
      <c r="A20" s="217">
        <v>4201409010</v>
      </c>
      <c r="B20" s="215" t="s">
        <v>505</v>
      </c>
      <c r="C20" s="213">
        <v>13</v>
      </c>
      <c r="D20" s="213">
        <v>13</v>
      </c>
      <c r="E20" s="213">
        <v>13</v>
      </c>
      <c r="F20" s="213">
        <v>13</v>
      </c>
      <c r="G20" s="213">
        <v>13</v>
      </c>
    </row>
    <row r="21" spans="1:7" x14ac:dyDescent="0.2">
      <c r="A21" s="217">
        <v>5101230010</v>
      </c>
      <c r="B21" s="215" t="s">
        <v>643</v>
      </c>
      <c r="C21" s="213">
        <v>16</v>
      </c>
      <c r="D21" s="213">
        <v>17</v>
      </c>
      <c r="E21" s="213">
        <v>14</v>
      </c>
      <c r="F21" s="213">
        <v>13</v>
      </c>
      <c r="G21" s="213">
        <v>0</v>
      </c>
    </row>
    <row r="22" spans="1:7" x14ac:dyDescent="0.2">
      <c r="A22" s="217">
        <v>5101236010</v>
      </c>
      <c r="B22" s="215" t="s">
        <v>321</v>
      </c>
      <c r="C22" s="213">
        <v>16</v>
      </c>
      <c r="D22" s="213">
        <v>17</v>
      </c>
      <c r="E22" s="213">
        <v>14</v>
      </c>
      <c r="F22" s="213">
        <v>13</v>
      </c>
      <c r="G22" s="213">
        <v>0</v>
      </c>
    </row>
    <row r="23" spans="1:7" x14ac:dyDescent="0.2">
      <c r="A23" s="217">
        <v>3901820010</v>
      </c>
      <c r="B23" s="215" t="s">
        <v>350</v>
      </c>
      <c r="C23" s="213">
        <v>16</v>
      </c>
      <c r="D23" s="213">
        <v>17</v>
      </c>
      <c r="E23" s="213">
        <v>14</v>
      </c>
      <c r="F23" s="213">
        <v>13</v>
      </c>
      <c r="G23" s="213">
        <v>0</v>
      </c>
    </row>
    <row r="24" spans="1:7" x14ac:dyDescent="0.2">
      <c r="A24" s="217">
        <v>3901840010</v>
      </c>
      <c r="B24" s="215" t="s">
        <v>350</v>
      </c>
      <c r="C24" s="213">
        <v>16</v>
      </c>
      <c r="D24" s="213">
        <v>17</v>
      </c>
      <c r="E24" s="213">
        <v>14</v>
      </c>
      <c r="F24" s="213">
        <v>13</v>
      </c>
      <c r="G24" s="213">
        <v>0</v>
      </c>
    </row>
    <row r="25" spans="1:7" x14ac:dyDescent="0.2">
      <c r="A25" s="217">
        <v>3901826010</v>
      </c>
      <c r="B25" s="215" t="s">
        <v>515</v>
      </c>
      <c r="C25" s="213">
        <v>16</v>
      </c>
      <c r="D25" s="213">
        <v>17</v>
      </c>
      <c r="E25" s="213">
        <v>14</v>
      </c>
      <c r="F25" s="213">
        <v>13</v>
      </c>
      <c r="G25" s="213">
        <v>0</v>
      </c>
    </row>
    <row r="26" spans="1:7" x14ac:dyDescent="0.2">
      <c r="A26" s="217">
        <v>3901846010</v>
      </c>
      <c r="B26" s="215" t="s">
        <v>515</v>
      </c>
      <c r="C26" s="213">
        <v>16</v>
      </c>
      <c r="D26" s="213">
        <v>17</v>
      </c>
      <c r="E26" s="213">
        <v>14</v>
      </c>
      <c r="F26" s="213">
        <v>13</v>
      </c>
      <c r="G26" s="213">
        <v>0</v>
      </c>
    </row>
    <row r="27" spans="1:7" x14ac:dyDescent="0.2">
      <c r="A27" s="217">
        <v>3901829010</v>
      </c>
      <c r="B27" s="215" t="s">
        <v>422</v>
      </c>
      <c r="C27" s="213">
        <v>13</v>
      </c>
      <c r="D27" s="213">
        <v>13</v>
      </c>
      <c r="E27" s="213">
        <v>13</v>
      </c>
      <c r="F27" s="213">
        <v>13</v>
      </c>
      <c r="G27" s="213">
        <v>0</v>
      </c>
    </row>
    <row r="28" spans="1:7" x14ac:dyDescent="0.2">
      <c r="A28" s="217">
        <v>3901827010</v>
      </c>
      <c r="B28" s="215" t="s">
        <v>644</v>
      </c>
      <c r="C28" s="213">
        <v>13</v>
      </c>
      <c r="D28" s="213">
        <v>13</v>
      </c>
      <c r="E28" s="213">
        <v>13</v>
      </c>
      <c r="F28" s="213">
        <v>13</v>
      </c>
      <c r="G28" s="213">
        <v>0</v>
      </c>
    </row>
    <row r="29" spans="1:7" x14ac:dyDescent="0.2">
      <c r="A29" s="217">
        <v>4501100010</v>
      </c>
      <c r="B29" s="215" t="s">
        <v>351</v>
      </c>
      <c r="C29" s="213">
        <v>16</v>
      </c>
      <c r="D29" s="213">
        <v>17</v>
      </c>
      <c r="E29" s="213">
        <v>14</v>
      </c>
      <c r="F29" s="213">
        <v>13</v>
      </c>
      <c r="G29" s="213">
        <v>0</v>
      </c>
    </row>
    <row r="30" spans="1:7" x14ac:dyDescent="0.2">
      <c r="A30" s="217">
        <v>3101550010</v>
      </c>
      <c r="B30" s="215" t="s">
        <v>423</v>
      </c>
      <c r="C30" s="213">
        <v>16</v>
      </c>
      <c r="D30" s="213">
        <v>17</v>
      </c>
      <c r="E30" s="213">
        <v>14</v>
      </c>
      <c r="F30" s="213">
        <v>13</v>
      </c>
      <c r="G30" s="213">
        <v>0</v>
      </c>
    </row>
    <row r="31" spans="1:7" x14ac:dyDescent="0.2">
      <c r="A31" s="217">
        <v>3201070010</v>
      </c>
      <c r="B31" s="215" t="s">
        <v>85</v>
      </c>
      <c r="C31" s="213">
        <v>16</v>
      </c>
      <c r="D31" s="213">
        <v>17</v>
      </c>
      <c r="E31" s="213">
        <v>14</v>
      </c>
      <c r="F31" s="213">
        <v>13</v>
      </c>
      <c r="G31" s="213">
        <v>0</v>
      </c>
    </row>
    <row r="32" spans="1:7" x14ac:dyDescent="0.2">
      <c r="A32" s="217">
        <v>4101060010</v>
      </c>
      <c r="B32" s="215" t="s">
        <v>645</v>
      </c>
      <c r="C32" s="213">
        <v>16</v>
      </c>
      <c r="D32" s="213">
        <v>17</v>
      </c>
      <c r="E32" s="213">
        <v>14</v>
      </c>
      <c r="F32" s="213">
        <v>13</v>
      </c>
      <c r="G32" s="213">
        <v>0</v>
      </c>
    </row>
    <row r="33" spans="1:7" x14ac:dyDescent="0.2">
      <c r="A33" s="217">
        <v>4302410010</v>
      </c>
      <c r="B33" s="215" t="s">
        <v>424</v>
      </c>
      <c r="C33" s="213">
        <v>16</v>
      </c>
      <c r="D33" s="213">
        <v>17</v>
      </c>
      <c r="E33" s="213">
        <v>10</v>
      </c>
      <c r="F33" s="213">
        <v>10</v>
      </c>
      <c r="G33" s="213">
        <v>0</v>
      </c>
    </row>
    <row r="34" spans="1:7" x14ac:dyDescent="0.2">
      <c r="A34" s="217">
        <v>4302416010</v>
      </c>
      <c r="B34" s="215" t="s">
        <v>514</v>
      </c>
      <c r="C34" s="213">
        <v>16</v>
      </c>
      <c r="D34" s="213">
        <v>17</v>
      </c>
      <c r="E34" s="213">
        <v>10</v>
      </c>
      <c r="F34" s="213">
        <v>10</v>
      </c>
      <c r="G34" s="213">
        <v>0</v>
      </c>
    </row>
    <row r="35" spans="1:7" x14ac:dyDescent="0.2">
      <c r="A35" s="217">
        <v>4302419010</v>
      </c>
      <c r="B35" s="215" t="s">
        <v>425</v>
      </c>
      <c r="C35" s="213">
        <v>13</v>
      </c>
      <c r="D35" s="213">
        <v>13</v>
      </c>
      <c r="E35" s="213">
        <v>13</v>
      </c>
      <c r="F35" s="213">
        <v>13</v>
      </c>
      <c r="G35" s="213">
        <v>0</v>
      </c>
    </row>
    <row r="36" spans="1:7" x14ac:dyDescent="0.2">
      <c r="A36" s="217">
        <v>4302420010</v>
      </c>
      <c r="B36" s="215" t="s">
        <v>348</v>
      </c>
      <c r="C36" s="213">
        <v>16</v>
      </c>
      <c r="D36" s="213">
        <v>17</v>
      </c>
      <c r="E36" s="213">
        <v>10</v>
      </c>
      <c r="F36" s="213">
        <v>10</v>
      </c>
      <c r="G36" s="213">
        <v>0</v>
      </c>
    </row>
    <row r="37" spans="1:7" x14ac:dyDescent="0.2">
      <c r="A37" s="217">
        <v>3401520010</v>
      </c>
      <c r="B37" s="215" t="s">
        <v>426</v>
      </c>
      <c r="C37" s="213">
        <v>16</v>
      </c>
      <c r="D37" s="213">
        <v>17</v>
      </c>
      <c r="E37" s="213">
        <v>14</v>
      </c>
      <c r="F37" s="213">
        <v>13</v>
      </c>
      <c r="G37" s="213">
        <v>0</v>
      </c>
    </row>
    <row r="38" spans="1:7" x14ac:dyDescent="0.2">
      <c r="A38" s="217">
        <v>3801310010</v>
      </c>
      <c r="B38" s="215" t="s">
        <v>646</v>
      </c>
      <c r="C38" s="213">
        <v>16</v>
      </c>
      <c r="D38" s="213">
        <v>17</v>
      </c>
      <c r="E38" s="213">
        <v>14</v>
      </c>
      <c r="F38" s="213">
        <v>13</v>
      </c>
      <c r="G38" s="213">
        <v>0</v>
      </c>
    </row>
    <row r="39" spans="1:7" x14ac:dyDescent="0.2">
      <c r="A39" s="217">
        <v>3804270010</v>
      </c>
      <c r="B39" s="215" t="s">
        <v>369</v>
      </c>
      <c r="C39" s="213">
        <v>16</v>
      </c>
      <c r="D39" s="213">
        <v>17</v>
      </c>
      <c r="E39" s="213">
        <v>14</v>
      </c>
      <c r="F39" s="213">
        <v>13</v>
      </c>
      <c r="G39" s="213">
        <v>0</v>
      </c>
    </row>
    <row r="40" spans="1:7" x14ac:dyDescent="0.2">
      <c r="A40" s="217">
        <v>3804300010</v>
      </c>
      <c r="B40" s="215" t="s">
        <v>369</v>
      </c>
      <c r="C40" s="213">
        <v>16</v>
      </c>
      <c r="D40" s="213">
        <v>17</v>
      </c>
      <c r="E40" s="213">
        <v>14</v>
      </c>
      <c r="F40" s="213">
        <v>13</v>
      </c>
      <c r="G40" s="213">
        <v>0</v>
      </c>
    </row>
    <row r="41" spans="1:7" x14ac:dyDescent="0.2">
      <c r="A41" s="217">
        <v>4302430010</v>
      </c>
      <c r="B41" s="215" t="s">
        <v>647</v>
      </c>
      <c r="C41" s="213">
        <v>16</v>
      </c>
      <c r="D41" s="213">
        <v>17</v>
      </c>
      <c r="E41" s="213">
        <v>10</v>
      </c>
      <c r="F41" s="213">
        <v>10</v>
      </c>
      <c r="G41" s="213">
        <v>0</v>
      </c>
    </row>
    <row r="42" spans="1:7" x14ac:dyDescent="0.2">
      <c r="A42" s="217">
        <v>3101250010</v>
      </c>
      <c r="B42" s="215" t="s">
        <v>346</v>
      </c>
      <c r="C42" s="213">
        <v>16</v>
      </c>
      <c r="D42" s="213">
        <v>17</v>
      </c>
      <c r="E42" s="213">
        <v>14</v>
      </c>
      <c r="F42" s="213">
        <v>13</v>
      </c>
      <c r="G42" s="213">
        <v>0</v>
      </c>
    </row>
    <row r="43" spans="1:7" x14ac:dyDescent="0.2">
      <c r="A43" s="217">
        <v>4302500010</v>
      </c>
      <c r="B43" s="215" t="s">
        <v>516</v>
      </c>
      <c r="C43" s="213">
        <v>16</v>
      </c>
      <c r="D43" s="213">
        <v>17</v>
      </c>
      <c r="E43" s="213">
        <v>10</v>
      </c>
      <c r="F43" s="213">
        <v>10</v>
      </c>
      <c r="G43" s="213">
        <v>0</v>
      </c>
    </row>
    <row r="44" spans="1:7" x14ac:dyDescent="0.2">
      <c r="A44" s="217">
        <v>4302520010</v>
      </c>
      <c r="B44" s="215" t="s">
        <v>516</v>
      </c>
      <c r="C44" s="213">
        <v>16</v>
      </c>
      <c r="D44" s="213">
        <v>17</v>
      </c>
      <c r="E44" s="213">
        <v>10</v>
      </c>
      <c r="F44" s="213">
        <v>10</v>
      </c>
      <c r="G44" s="213">
        <v>0</v>
      </c>
    </row>
    <row r="45" spans="1:7" x14ac:dyDescent="0.2">
      <c r="A45" s="217">
        <v>4201480010</v>
      </c>
      <c r="B45" s="215" t="s">
        <v>648</v>
      </c>
      <c r="C45" s="213">
        <v>16</v>
      </c>
      <c r="D45" s="213">
        <v>17</v>
      </c>
      <c r="E45" s="213">
        <v>10</v>
      </c>
      <c r="F45" s="213">
        <v>10</v>
      </c>
      <c r="G45" s="213">
        <v>0</v>
      </c>
    </row>
    <row r="46" spans="1:7" x14ac:dyDescent="0.2">
      <c r="A46" s="217">
        <v>4201486010</v>
      </c>
      <c r="B46" s="215" t="s">
        <v>649</v>
      </c>
      <c r="C46" s="213">
        <v>16</v>
      </c>
      <c r="D46" s="213">
        <v>17</v>
      </c>
      <c r="E46" s="213">
        <v>10</v>
      </c>
      <c r="F46" s="213">
        <v>10</v>
      </c>
      <c r="G46" s="213">
        <v>0</v>
      </c>
    </row>
    <row r="47" spans="1:7" x14ac:dyDescent="0.2">
      <c r="A47" s="217">
        <v>4201259010</v>
      </c>
      <c r="B47" s="215" t="s">
        <v>365</v>
      </c>
      <c r="C47" s="213">
        <v>13</v>
      </c>
      <c r="D47" s="213">
        <v>13</v>
      </c>
      <c r="E47" s="213">
        <v>13</v>
      </c>
      <c r="F47" s="213">
        <v>13</v>
      </c>
      <c r="G47" s="213">
        <v>0</v>
      </c>
    </row>
    <row r="48" spans="1:7" x14ac:dyDescent="0.2">
      <c r="A48" s="217">
        <v>3103260010</v>
      </c>
      <c r="B48" s="215" t="s">
        <v>427</v>
      </c>
      <c r="C48" s="213">
        <v>16</v>
      </c>
      <c r="D48" s="213">
        <v>17</v>
      </c>
      <c r="E48" s="213">
        <v>14</v>
      </c>
      <c r="F48" s="213">
        <v>13</v>
      </c>
      <c r="G48" s="213">
        <v>0</v>
      </c>
    </row>
    <row r="49" spans="1:7" x14ac:dyDescent="0.2">
      <c r="A49" s="217">
        <v>4301050010</v>
      </c>
      <c r="B49" s="215" t="s">
        <v>347</v>
      </c>
      <c r="C49" s="213">
        <v>16</v>
      </c>
      <c r="D49" s="213">
        <v>17</v>
      </c>
      <c r="E49" s="213">
        <v>10</v>
      </c>
      <c r="F49" s="213">
        <v>10</v>
      </c>
      <c r="G49" s="213">
        <v>0</v>
      </c>
    </row>
    <row r="50" spans="1:7" x14ac:dyDescent="0.2">
      <c r="A50" s="217">
        <v>3701430010</v>
      </c>
      <c r="B50" s="215" t="s">
        <v>650</v>
      </c>
      <c r="C50" s="213">
        <v>16</v>
      </c>
      <c r="D50" s="213">
        <v>17</v>
      </c>
      <c r="E50" s="213">
        <v>10</v>
      </c>
      <c r="F50" s="213">
        <v>10</v>
      </c>
      <c r="G50" s="213">
        <v>0</v>
      </c>
    </row>
    <row r="51" spans="1:7" x14ac:dyDescent="0.2">
      <c r="A51" s="217">
        <v>3701450010</v>
      </c>
      <c r="B51" s="215" t="s">
        <v>650</v>
      </c>
      <c r="C51" s="213">
        <v>16</v>
      </c>
      <c r="D51" s="213">
        <v>17</v>
      </c>
      <c r="E51" s="213">
        <v>10</v>
      </c>
      <c r="F51" s="213">
        <v>10</v>
      </c>
      <c r="G51" s="213">
        <v>0</v>
      </c>
    </row>
    <row r="52" spans="1:7" x14ac:dyDescent="0.2">
      <c r="A52" s="217">
        <v>4302440010</v>
      </c>
      <c r="B52" s="215" t="s">
        <v>428</v>
      </c>
      <c r="C52" s="213">
        <v>16</v>
      </c>
      <c r="D52" s="213">
        <v>17</v>
      </c>
      <c r="E52" s="213">
        <v>10</v>
      </c>
      <c r="F52" s="213">
        <v>10</v>
      </c>
      <c r="G52" s="213">
        <v>0</v>
      </c>
    </row>
    <row r="53" spans="1:7" x14ac:dyDescent="0.2">
      <c r="A53" s="217">
        <v>4302510010</v>
      </c>
      <c r="B53" s="215" t="s">
        <v>428</v>
      </c>
      <c r="C53" s="213">
        <v>16</v>
      </c>
      <c r="D53" s="213">
        <v>17</v>
      </c>
      <c r="E53" s="213">
        <v>10</v>
      </c>
      <c r="F53" s="213">
        <v>10</v>
      </c>
      <c r="G53" s="213">
        <v>0</v>
      </c>
    </row>
    <row r="54" spans="1:7" x14ac:dyDescent="0.2">
      <c r="A54" s="217">
        <v>4302447010</v>
      </c>
      <c r="B54" s="215" t="s">
        <v>429</v>
      </c>
      <c r="C54" s="213">
        <v>13</v>
      </c>
      <c r="D54" s="213">
        <v>13</v>
      </c>
      <c r="E54" s="213">
        <v>13</v>
      </c>
      <c r="F54" s="213">
        <v>13</v>
      </c>
      <c r="G54" s="213">
        <v>0</v>
      </c>
    </row>
    <row r="55" spans="1:7" x14ac:dyDescent="0.2">
      <c r="A55" s="217">
        <v>3804260010</v>
      </c>
      <c r="B55" s="215" t="s">
        <v>430</v>
      </c>
      <c r="C55" s="213">
        <v>16</v>
      </c>
      <c r="D55" s="213">
        <v>17</v>
      </c>
      <c r="E55" s="213">
        <v>14</v>
      </c>
      <c r="F55" s="213">
        <v>13</v>
      </c>
      <c r="G55" s="213">
        <v>0</v>
      </c>
    </row>
    <row r="56" spans="1:7" x14ac:dyDescent="0.2">
      <c r="A56" s="217">
        <v>3804269010</v>
      </c>
      <c r="B56" s="215" t="s">
        <v>431</v>
      </c>
      <c r="C56" s="213">
        <v>13</v>
      </c>
      <c r="D56" s="213">
        <v>13</v>
      </c>
      <c r="E56" s="213">
        <v>13</v>
      </c>
      <c r="F56" s="213">
        <v>13</v>
      </c>
      <c r="G56" s="213">
        <v>0</v>
      </c>
    </row>
    <row r="57" spans="1:7" x14ac:dyDescent="0.2">
      <c r="A57" s="217">
        <v>4102050010</v>
      </c>
      <c r="B57" s="215" t="s">
        <v>527</v>
      </c>
      <c r="C57" s="213">
        <v>16</v>
      </c>
      <c r="D57" s="213">
        <v>17</v>
      </c>
      <c r="E57" s="213">
        <v>14</v>
      </c>
      <c r="F57" s="213">
        <v>13</v>
      </c>
      <c r="G57" s="213">
        <v>0</v>
      </c>
    </row>
    <row r="58" spans="1:7" x14ac:dyDescent="0.2">
      <c r="A58" s="217">
        <v>3103270010</v>
      </c>
      <c r="B58" s="215" t="s">
        <v>432</v>
      </c>
      <c r="C58" s="213">
        <v>16</v>
      </c>
      <c r="D58" s="213">
        <v>17</v>
      </c>
      <c r="E58" s="213">
        <v>14</v>
      </c>
      <c r="F58" s="213">
        <v>13</v>
      </c>
      <c r="G58" s="213">
        <v>0</v>
      </c>
    </row>
    <row r="59" spans="1:7" x14ac:dyDescent="0.2">
      <c r="A59" s="217">
        <v>4201420010</v>
      </c>
      <c r="B59" s="215" t="s">
        <v>361</v>
      </c>
      <c r="C59" s="213">
        <v>16</v>
      </c>
      <c r="D59" s="213">
        <v>17</v>
      </c>
      <c r="E59" s="213">
        <v>14</v>
      </c>
      <c r="F59" s="213">
        <v>13</v>
      </c>
      <c r="G59" s="213">
        <v>0</v>
      </c>
    </row>
    <row r="60" spans="1:7" x14ac:dyDescent="0.2">
      <c r="A60" s="217">
        <v>4201426010</v>
      </c>
      <c r="B60" s="215" t="s">
        <v>513</v>
      </c>
      <c r="C60" s="213">
        <v>16</v>
      </c>
      <c r="D60" s="213">
        <v>17</v>
      </c>
      <c r="E60" s="213">
        <v>14</v>
      </c>
      <c r="F60" s="213">
        <v>13</v>
      </c>
      <c r="G60" s="213">
        <v>0</v>
      </c>
    </row>
    <row r="61" spans="1:7" x14ac:dyDescent="0.2">
      <c r="A61" s="217">
        <v>4201427010</v>
      </c>
      <c r="B61" s="215" t="s">
        <v>433</v>
      </c>
      <c r="C61" s="213">
        <v>13</v>
      </c>
      <c r="D61" s="213">
        <v>13</v>
      </c>
      <c r="E61" s="213">
        <v>13</v>
      </c>
      <c r="F61" s="213">
        <v>13</v>
      </c>
      <c r="G61" s="213">
        <v>0</v>
      </c>
    </row>
    <row r="62" spans="1:7" x14ac:dyDescent="0.2">
      <c r="A62" s="217">
        <v>3103250010</v>
      </c>
      <c r="B62" s="215" t="s">
        <v>434</v>
      </c>
      <c r="C62" s="213">
        <v>16</v>
      </c>
      <c r="D62" s="213">
        <v>17</v>
      </c>
      <c r="E62" s="213">
        <v>14</v>
      </c>
      <c r="F62" s="213">
        <v>13</v>
      </c>
      <c r="G62" s="213">
        <v>0</v>
      </c>
    </row>
    <row r="63" spans="1:7" x14ac:dyDescent="0.2">
      <c r="A63" s="217">
        <v>3804290010</v>
      </c>
      <c r="B63" s="215" t="s">
        <v>435</v>
      </c>
      <c r="C63" s="213">
        <v>16</v>
      </c>
      <c r="D63" s="213">
        <v>17</v>
      </c>
      <c r="E63" s="213">
        <v>14</v>
      </c>
      <c r="F63" s="213">
        <v>13</v>
      </c>
      <c r="G63" s="213">
        <v>0</v>
      </c>
    </row>
    <row r="64" spans="1:7" x14ac:dyDescent="0.2">
      <c r="A64" s="217">
        <v>3804310010</v>
      </c>
      <c r="B64" s="215" t="s">
        <v>435</v>
      </c>
      <c r="C64" s="213">
        <v>16</v>
      </c>
      <c r="D64" s="213">
        <v>17</v>
      </c>
      <c r="E64" s="213">
        <v>14</v>
      </c>
      <c r="F64" s="213">
        <v>13</v>
      </c>
      <c r="G64" s="213">
        <v>0</v>
      </c>
    </row>
    <row r="65" spans="1:7" x14ac:dyDescent="0.2">
      <c r="A65" s="217">
        <v>3701440010</v>
      </c>
      <c r="B65" s="215" t="s">
        <v>651</v>
      </c>
      <c r="C65" s="213">
        <v>16</v>
      </c>
      <c r="D65" s="213">
        <v>17</v>
      </c>
      <c r="E65" s="213">
        <v>10</v>
      </c>
      <c r="F65" s="213">
        <v>10</v>
      </c>
      <c r="G65" s="213">
        <v>0</v>
      </c>
    </row>
    <row r="66" spans="1:7" x14ac:dyDescent="0.2">
      <c r="A66" s="217">
        <v>3801320010</v>
      </c>
      <c r="B66" s="215" t="s">
        <v>370</v>
      </c>
      <c r="C66" s="213">
        <v>16</v>
      </c>
      <c r="D66" s="213">
        <v>17</v>
      </c>
      <c r="E66" s="213">
        <v>14</v>
      </c>
      <c r="F66" s="213">
        <v>13</v>
      </c>
      <c r="G66" s="213">
        <v>0</v>
      </c>
    </row>
    <row r="67" spans="1:7" x14ac:dyDescent="0.2">
      <c r="A67" s="217">
        <v>4001310010</v>
      </c>
      <c r="B67" s="215" t="s">
        <v>652</v>
      </c>
      <c r="C67" s="213">
        <v>16</v>
      </c>
      <c r="D67" s="213">
        <v>17</v>
      </c>
      <c r="E67" s="213">
        <v>14</v>
      </c>
      <c r="F67" s="213">
        <v>13</v>
      </c>
      <c r="G67" s="213">
        <v>0</v>
      </c>
    </row>
    <row r="68" spans="1:7" x14ac:dyDescent="0.2">
      <c r="A68" s="217">
        <v>4001316010</v>
      </c>
      <c r="B68" s="215" t="s">
        <v>193</v>
      </c>
      <c r="C68" s="213">
        <v>16</v>
      </c>
      <c r="D68" s="213">
        <v>17</v>
      </c>
      <c r="E68" s="213">
        <v>14</v>
      </c>
      <c r="F68" s="213">
        <v>13</v>
      </c>
      <c r="G68" s="213">
        <v>0</v>
      </c>
    </row>
    <row r="69" spans="1:7" x14ac:dyDescent="0.2">
      <c r="A69" s="217">
        <v>4001319010</v>
      </c>
      <c r="B69" s="215" t="s">
        <v>436</v>
      </c>
      <c r="C69" s="213">
        <v>13</v>
      </c>
      <c r="D69" s="213">
        <v>13</v>
      </c>
      <c r="E69" s="213">
        <v>13</v>
      </c>
      <c r="F69" s="213">
        <v>13</v>
      </c>
      <c r="G69" s="213">
        <v>0</v>
      </c>
    </row>
    <row r="70" spans="1:7" x14ac:dyDescent="0.2">
      <c r="A70" s="217">
        <v>4001317010</v>
      </c>
      <c r="B70" s="215" t="s">
        <v>374</v>
      </c>
      <c r="C70" s="213">
        <v>13</v>
      </c>
      <c r="D70" s="213">
        <v>13</v>
      </c>
      <c r="E70" s="213">
        <v>13</v>
      </c>
      <c r="F70" s="213">
        <v>13</v>
      </c>
      <c r="G70" s="213">
        <v>0</v>
      </c>
    </row>
    <row r="71" spans="1:7" x14ac:dyDescent="0.2">
      <c r="A71" s="217">
        <v>3801330010</v>
      </c>
      <c r="B71" s="215" t="s">
        <v>371</v>
      </c>
      <c r="C71" s="213">
        <v>16</v>
      </c>
      <c r="D71" s="213">
        <v>17</v>
      </c>
      <c r="E71" s="213">
        <v>14</v>
      </c>
      <c r="F71" s="213">
        <v>13</v>
      </c>
      <c r="G71" s="213">
        <v>0</v>
      </c>
    </row>
    <row r="72" spans="1:7" x14ac:dyDescent="0.2">
      <c r="A72" s="217">
        <v>3101570010</v>
      </c>
      <c r="B72" s="215" t="s">
        <v>437</v>
      </c>
      <c r="C72" s="213">
        <v>16</v>
      </c>
      <c r="D72" s="213">
        <v>17</v>
      </c>
      <c r="E72" s="213">
        <v>14</v>
      </c>
      <c r="F72" s="213">
        <v>13</v>
      </c>
      <c r="G72" s="213">
        <v>0</v>
      </c>
    </row>
    <row r="73" spans="1:7" x14ac:dyDescent="0.2">
      <c r="A73" s="217">
        <v>3801340010</v>
      </c>
      <c r="B73" s="215" t="s">
        <v>372</v>
      </c>
      <c r="C73" s="213">
        <v>16</v>
      </c>
      <c r="D73" s="213">
        <v>17</v>
      </c>
      <c r="E73" s="213">
        <v>14</v>
      </c>
      <c r="F73" s="213">
        <v>13</v>
      </c>
      <c r="G73" s="213">
        <v>0</v>
      </c>
    </row>
    <row r="74" spans="1:7" x14ac:dyDescent="0.2">
      <c r="A74" s="217">
        <v>4001309010</v>
      </c>
      <c r="B74" s="215" t="s">
        <v>497</v>
      </c>
      <c r="C74" s="213">
        <v>13</v>
      </c>
      <c r="D74" s="213">
        <v>13</v>
      </c>
      <c r="E74" s="213">
        <v>13</v>
      </c>
      <c r="F74" s="213">
        <v>13</v>
      </c>
      <c r="G74" s="213">
        <v>0</v>
      </c>
    </row>
    <row r="75" spans="1:7" x14ac:dyDescent="0.2">
      <c r="A75" s="217">
        <v>4302449010</v>
      </c>
      <c r="B75" s="215" t="s">
        <v>653</v>
      </c>
      <c r="C75" s="213">
        <v>13</v>
      </c>
      <c r="D75" s="213">
        <v>13</v>
      </c>
      <c r="E75" s="213">
        <v>13</v>
      </c>
      <c r="F75" s="213">
        <v>13</v>
      </c>
      <c r="G75" s="213">
        <v>0</v>
      </c>
    </row>
    <row r="76" spans="1:7" x14ac:dyDescent="0.2">
      <c r="A76" s="217">
        <v>3804280010</v>
      </c>
      <c r="B76" s="215" t="s">
        <v>500</v>
      </c>
      <c r="C76" s="213">
        <v>16</v>
      </c>
      <c r="D76" s="213">
        <v>17</v>
      </c>
      <c r="E76" s="213">
        <v>14</v>
      </c>
      <c r="F76" s="213">
        <v>13</v>
      </c>
      <c r="G76" s="213">
        <v>0</v>
      </c>
    </row>
    <row r="77" spans="1:7" x14ac:dyDescent="0.2">
      <c r="A77" s="217">
        <v>3504300010</v>
      </c>
      <c r="B77" s="215" t="s">
        <v>105</v>
      </c>
      <c r="C77" s="213">
        <v>16</v>
      </c>
      <c r="D77" s="213">
        <v>17</v>
      </c>
      <c r="E77" s="213">
        <v>14</v>
      </c>
      <c r="F77" s="213">
        <v>13</v>
      </c>
      <c r="G77" s="213">
        <v>0</v>
      </c>
    </row>
    <row r="78" spans="1:7" x14ac:dyDescent="0.2">
      <c r="A78" s="217">
        <v>3504340010</v>
      </c>
      <c r="B78" s="215" t="s">
        <v>105</v>
      </c>
      <c r="C78" s="213">
        <v>16</v>
      </c>
      <c r="D78" s="213">
        <v>17</v>
      </c>
      <c r="E78" s="213">
        <v>14</v>
      </c>
      <c r="F78" s="213">
        <v>13</v>
      </c>
      <c r="G78" s="213">
        <v>0</v>
      </c>
    </row>
    <row r="79" spans="1:7" x14ac:dyDescent="0.2">
      <c r="A79" s="217">
        <v>4302470010</v>
      </c>
      <c r="B79" s="215" t="s">
        <v>501</v>
      </c>
      <c r="C79" s="213">
        <v>16</v>
      </c>
      <c r="D79" s="213">
        <v>17</v>
      </c>
      <c r="E79" s="213">
        <v>14</v>
      </c>
      <c r="F79" s="213">
        <v>13</v>
      </c>
      <c r="G79" s="213">
        <v>0</v>
      </c>
    </row>
    <row r="80" spans="1:7" x14ac:dyDescent="0.2">
      <c r="A80" s="217">
        <v>3103320010</v>
      </c>
      <c r="B80" s="215" t="s">
        <v>502</v>
      </c>
      <c r="C80" s="213">
        <v>16</v>
      </c>
      <c r="D80" s="213">
        <v>17</v>
      </c>
      <c r="E80" s="213">
        <v>14</v>
      </c>
      <c r="F80" s="213">
        <v>13</v>
      </c>
      <c r="G80" s="213">
        <v>0</v>
      </c>
    </row>
    <row r="81" spans="1:7" x14ac:dyDescent="0.2">
      <c r="A81" s="217"/>
      <c r="B81" s="215" t="s">
        <v>654</v>
      </c>
      <c r="C81" s="213"/>
      <c r="D81" s="213"/>
      <c r="E81" s="213"/>
      <c r="F81" s="213"/>
      <c r="G81" s="213"/>
    </row>
    <row r="82" spans="1:7" x14ac:dyDescent="0.2">
      <c r="A82" s="217">
        <v>4001320010</v>
      </c>
      <c r="B82" s="215" t="s">
        <v>187</v>
      </c>
      <c r="C82" s="213">
        <v>17</v>
      </c>
      <c r="D82" s="213">
        <v>17</v>
      </c>
      <c r="E82" s="213">
        <v>17</v>
      </c>
      <c r="F82" s="213">
        <v>17</v>
      </c>
      <c r="G82" s="213">
        <v>17</v>
      </c>
    </row>
    <row r="83" spans="1:7" x14ac:dyDescent="0.2">
      <c r="A83" s="217">
        <v>4001330010</v>
      </c>
      <c r="B83" s="215" t="s">
        <v>177</v>
      </c>
      <c r="C83" s="213">
        <v>17</v>
      </c>
      <c r="D83" s="213">
        <v>17</v>
      </c>
      <c r="E83" s="213">
        <v>17</v>
      </c>
      <c r="F83" s="213">
        <v>17</v>
      </c>
      <c r="G83" s="213">
        <v>17</v>
      </c>
    </row>
    <row r="84" spans="1:7" x14ac:dyDescent="0.2">
      <c r="A84" s="217">
        <v>4001336010</v>
      </c>
      <c r="B84" s="215" t="s">
        <v>180</v>
      </c>
      <c r="C84" s="213">
        <v>17</v>
      </c>
      <c r="D84" s="213">
        <v>17</v>
      </c>
      <c r="E84" s="213">
        <v>17</v>
      </c>
      <c r="F84" s="213">
        <v>17</v>
      </c>
      <c r="G84" s="213">
        <v>17</v>
      </c>
    </row>
    <row r="85" spans="1:7" x14ac:dyDescent="0.2">
      <c r="A85" s="217">
        <v>4001339010</v>
      </c>
      <c r="B85" s="215" t="s">
        <v>183</v>
      </c>
      <c r="C85" s="213">
        <v>13</v>
      </c>
      <c r="D85" s="213">
        <v>13</v>
      </c>
      <c r="E85" s="213">
        <v>13</v>
      </c>
      <c r="F85" s="213">
        <v>13</v>
      </c>
      <c r="G85" s="213">
        <v>13</v>
      </c>
    </row>
    <row r="86" spans="1:7" x14ac:dyDescent="0.2">
      <c r="A86" s="217">
        <v>4001337010</v>
      </c>
      <c r="B86" s="215" t="s">
        <v>181</v>
      </c>
      <c r="C86" s="213">
        <v>13</v>
      </c>
      <c r="D86" s="213">
        <v>13</v>
      </c>
      <c r="E86" s="213">
        <v>13</v>
      </c>
      <c r="F86" s="213">
        <v>13</v>
      </c>
      <c r="G86" s="213">
        <v>13</v>
      </c>
    </row>
    <row r="87" spans="1:7" x14ac:dyDescent="0.2">
      <c r="A87" s="217">
        <v>4201410010</v>
      </c>
      <c r="B87" s="215" t="s">
        <v>342</v>
      </c>
      <c r="C87" s="213">
        <v>16</v>
      </c>
      <c r="D87" s="213">
        <v>17</v>
      </c>
      <c r="E87" s="213">
        <v>17</v>
      </c>
      <c r="F87" s="213">
        <v>17</v>
      </c>
      <c r="G87" s="213">
        <v>17</v>
      </c>
    </row>
    <row r="88" spans="1:7" x14ac:dyDescent="0.2">
      <c r="A88" s="217">
        <v>4201416010</v>
      </c>
      <c r="B88" s="215" t="s">
        <v>517</v>
      </c>
      <c r="C88" s="213">
        <v>16</v>
      </c>
      <c r="D88" s="213">
        <v>17</v>
      </c>
      <c r="E88" s="213">
        <v>17</v>
      </c>
      <c r="F88" s="213">
        <v>17</v>
      </c>
      <c r="G88" s="213">
        <v>17</v>
      </c>
    </row>
    <row r="89" spans="1:7" x14ac:dyDescent="0.2">
      <c r="A89" s="217">
        <v>3502100010</v>
      </c>
      <c r="B89" s="215" t="s">
        <v>345</v>
      </c>
      <c r="C89" s="213">
        <v>16</v>
      </c>
      <c r="D89" s="213">
        <v>17</v>
      </c>
      <c r="E89" s="213">
        <v>17</v>
      </c>
      <c r="F89" s="213">
        <v>17</v>
      </c>
      <c r="G89" s="213">
        <v>17</v>
      </c>
    </row>
    <row r="90" spans="1:7" x14ac:dyDescent="0.2">
      <c r="A90" s="217">
        <v>4901090010</v>
      </c>
      <c r="B90" s="215" t="s">
        <v>304</v>
      </c>
      <c r="C90" s="213">
        <v>16</v>
      </c>
      <c r="D90" s="213">
        <v>17</v>
      </c>
      <c r="E90" s="213">
        <v>17</v>
      </c>
      <c r="F90" s="213">
        <v>17</v>
      </c>
      <c r="G90" s="213">
        <v>17</v>
      </c>
    </row>
    <row r="91" spans="1:7" x14ac:dyDescent="0.2">
      <c r="A91" s="217">
        <v>3901800010</v>
      </c>
      <c r="B91" s="215" t="s">
        <v>655</v>
      </c>
      <c r="C91" s="213">
        <v>16</v>
      </c>
      <c r="D91" s="213">
        <v>17</v>
      </c>
      <c r="E91" s="213">
        <v>17</v>
      </c>
      <c r="F91" s="213">
        <v>17</v>
      </c>
      <c r="G91" s="213">
        <v>17</v>
      </c>
    </row>
    <row r="92" spans="1:7" x14ac:dyDescent="0.2">
      <c r="A92" s="217">
        <v>3901806010</v>
      </c>
      <c r="B92" s="215" t="s">
        <v>656</v>
      </c>
      <c r="C92" s="213">
        <v>16</v>
      </c>
      <c r="D92" s="213">
        <v>17</v>
      </c>
      <c r="E92" s="213">
        <v>17</v>
      </c>
      <c r="F92" s="213">
        <v>17</v>
      </c>
      <c r="G92" s="213">
        <v>17</v>
      </c>
    </row>
    <row r="93" spans="1:7" x14ac:dyDescent="0.2">
      <c r="A93" s="217">
        <v>3803100010</v>
      </c>
      <c r="B93" s="215" t="s">
        <v>138</v>
      </c>
      <c r="C93" s="213">
        <v>16</v>
      </c>
      <c r="D93" s="213">
        <v>17</v>
      </c>
      <c r="E93" s="213">
        <v>17</v>
      </c>
      <c r="F93" s="213">
        <v>17</v>
      </c>
      <c r="G93" s="213">
        <v>17</v>
      </c>
    </row>
    <row r="94" spans="1:7" x14ac:dyDescent="0.2">
      <c r="A94" s="217">
        <v>4501110010</v>
      </c>
      <c r="B94" s="215" t="s">
        <v>344</v>
      </c>
      <c r="C94" s="213">
        <v>16</v>
      </c>
      <c r="D94" s="213">
        <v>17</v>
      </c>
      <c r="E94" s="213">
        <v>17</v>
      </c>
      <c r="F94" s="213">
        <v>17</v>
      </c>
      <c r="G94" s="213">
        <v>17</v>
      </c>
    </row>
    <row r="95" spans="1:7" x14ac:dyDescent="0.2">
      <c r="A95" s="217">
        <v>3201080010</v>
      </c>
      <c r="B95" s="215" t="s">
        <v>84</v>
      </c>
      <c r="C95" s="213">
        <v>16</v>
      </c>
      <c r="D95" s="213">
        <v>17</v>
      </c>
      <c r="E95" s="213">
        <v>17</v>
      </c>
      <c r="F95" s="213">
        <v>17</v>
      </c>
      <c r="G95" s="213">
        <v>17</v>
      </c>
    </row>
    <row r="96" spans="1:7" x14ac:dyDescent="0.2">
      <c r="A96" s="217">
        <v>3801300010</v>
      </c>
      <c r="B96" s="215" t="s">
        <v>132</v>
      </c>
      <c r="C96" s="213">
        <v>16</v>
      </c>
      <c r="D96" s="213">
        <v>17</v>
      </c>
      <c r="E96" s="213">
        <v>17</v>
      </c>
      <c r="F96" s="213">
        <v>17</v>
      </c>
      <c r="G96" s="213">
        <v>17</v>
      </c>
    </row>
    <row r="97" spans="1:7" x14ac:dyDescent="0.2">
      <c r="A97" s="217">
        <v>4101800010</v>
      </c>
      <c r="B97" s="215" t="s">
        <v>198</v>
      </c>
      <c r="C97" s="213">
        <v>16</v>
      </c>
      <c r="D97" s="213">
        <v>17</v>
      </c>
      <c r="E97" s="213">
        <v>17</v>
      </c>
      <c r="F97" s="213">
        <v>17</v>
      </c>
      <c r="G97" s="213">
        <v>17</v>
      </c>
    </row>
    <row r="98" spans="1:7" x14ac:dyDescent="0.2">
      <c r="A98" s="217">
        <v>4101080010</v>
      </c>
      <c r="B98" s="215" t="s">
        <v>198</v>
      </c>
      <c r="C98" s="213">
        <v>16</v>
      </c>
      <c r="D98" s="213">
        <v>17</v>
      </c>
      <c r="E98" s="213">
        <v>17</v>
      </c>
      <c r="F98" s="213">
        <v>17</v>
      </c>
      <c r="G98" s="213">
        <v>17</v>
      </c>
    </row>
    <row r="99" spans="1:7" x14ac:dyDescent="0.2">
      <c r="A99" s="217">
        <v>3101750010</v>
      </c>
      <c r="B99" s="215" t="s">
        <v>336</v>
      </c>
      <c r="C99" s="213">
        <v>16</v>
      </c>
      <c r="D99" s="213">
        <v>17</v>
      </c>
      <c r="E99" s="213">
        <v>17</v>
      </c>
      <c r="F99" s="213">
        <v>17</v>
      </c>
      <c r="G99" s="213">
        <v>17</v>
      </c>
    </row>
    <row r="100" spans="1:7" x14ac:dyDescent="0.2">
      <c r="A100" s="217">
        <v>3501100010</v>
      </c>
      <c r="B100" s="215" t="s">
        <v>98</v>
      </c>
      <c r="C100" s="213">
        <v>16</v>
      </c>
      <c r="D100" s="213">
        <v>17</v>
      </c>
      <c r="E100" s="213">
        <v>17</v>
      </c>
      <c r="F100" s="213">
        <v>17</v>
      </c>
      <c r="G100" s="213">
        <v>17</v>
      </c>
    </row>
    <row r="101" spans="1:7" x14ac:dyDescent="0.2">
      <c r="A101" s="217">
        <v>3501109010</v>
      </c>
      <c r="B101" s="215" t="s">
        <v>507</v>
      </c>
      <c r="C101" s="213">
        <v>13</v>
      </c>
      <c r="D101" s="213">
        <v>13</v>
      </c>
      <c r="E101" s="213">
        <v>13</v>
      </c>
      <c r="F101" s="213">
        <v>13</v>
      </c>
      <c r="G101" s="213">
        <v>13</v>
      </c>
    </row>
    <row r="102" spans="1:7" x14ac:dyDescent="0.2">
      <c r="A102" s="217">
        <v>3101740010</v>
      </c>
      <c r="B102" s="215" t="s">
        <v>337</v>
      </c>
      <c r="C102" s="213">
        <v>16</v>
      </c>
      <c r="D102" s="213">
        <v>17</v>
      </c>
      <c r="E102" s="213">
        <v>17</v>
      </c>
      <c r="F102" s="213">
        <v>17</v>
      </c>
      <c r="G102" s="213">
        <v>17</v>
      </c>
    </row>
    <row r="103" spans="1:7" x14ac:dyDescent="0.2">
      <c r="A103" s="217">
        <v>4601220010</v>
      </c>
      <c r="B103" s="215" t="s">
        <v>295</v>
      </c>
      <c r="C103" s="213">
        <v>16</v>
      </c>
      <c r="D103" s="213">
        <v>17</v>
      </c>
      <c r="E103" s="213">
        <v>17</v>
      </c>
      <c r="F103" s="213">
        <v>17</v>
      </c>
      <c r="G103" s="213">
        <v>17</v>
      </c>
    </row>
    <row r="104" spans="1:7" x14ac:dyDescent="0.2">
      <c r="A104" s="217">
        <v>4601226010</v>
      </c>
      <c r="B104" s="215" t="s">
        <v>519</v>
      </c>
      <c r="C104" s="213">
        <v>16</v>
      </c>
      <c r="D104" s="213">
        <v>17</v>
      </c>
      <c r="E104" s="213">
        <v>17</v>
      </c>
      <c r="F104" s="213">
        <v>17</v>
      </c>
      <c r="G104" s="213">
        <v>17</v>
      </c>
    </row>
    <row r="105" spans="1:7" x14ac:dyDescent="0.2">
      <c r="A105" s="217">
        <v>4404040010</v>
      </c>
      <c r="B105" s="215" t="s">
        <v>503</v>
      </c>
      <c r="C105" s="213">
        <v>16</v>
      </c>
      <c r="D105" s="213">
        <v>17</v>
      </c>
      <c r="E105" s="213">
        <v>17</v>
      </c>
      <c r="F105" s="213">
        <v>17</v>
      </c>
      <c r="G105" s="213">
        <v>17</v>
      </c>
    </row>
    <row r="106" spans="1:7" x14ac:dyDescent="0.2">
      <c r="A106" s="217">
        <v>3701410010</v>
      </c>
      <c r="B106" s="215" t="s">
        <v>115</v>
      </c>
      <c r="C106" s="213">
        <v>16</v>
      </c>
      <c r="D106" s="213">
        <v>17</v>
      </c>
      <c r="E106" s="213">
        <v>10</v>
      </c>
      <c r="F106" s="213">
        <v>10</v>
      </c>
      <c r="G106" s="213">
        <v>10</v>
      </c>
    </row>
    <row r="107" spans="1:7" x14ac:dyDescent="0.2">
      <c r="A107" s="217">
        <v>4401100010</v>
      </c>
      <c r="B107" s="215" t="s">
        <v>356</v>
      </c>
      <c r="C107" s="213">
        <v>16</v>
      </c>
      <c r="D107" s="213">
        <v>13</v>
      </c>
      <c r="E107" s="213">
        <v>13</v>
      </c>
      <c r="F107" s="213">
        <v>13</v>
      </c>
      <c r="G107" s="213">
        <v>13</v>
      </c>
    </row>
    <row r="108" spans="1:7" x14ac:dyDescent="0.2">
      <c r="A108" s="217">
        <v>4101810010</v>
      </c>
      <c r="B108" s="215" t="s">
        <v>201</v>
      </c>
      <c r="C108" s="213">
        <v>16</v>
      </c>
      <c r="D108" s="213">
        <v>17</v>
      </c>
      <c r="E108" s="213">
        <v>17</v>
      </c>
      <c r="F108" s="213">
        <v>17</v>
      </c>
      <c r="G108" s="213">
        <v>17</v>
      </c>
    </row>
    <row r="109" spans="1:7" x14ac:dyDescent="0.2">
      <c r="A109" s="217">
        <v>4301060010</v>
      </c>
      <c r="B109" s="215" t="s">
        <v>510</v>
      </c>
      <c r="C109" s="213">
        <v>16</v>
      </c>
      <c r="D109" s="213">
        <v>17</v>
      </c>
      <c r="E109" s="213">
        <v>17</v>
      </c>
      <c r="F109" s="213">
        <v>17</v>
      </c>
      <c r="G109" s="213">
        <v>17</v>
      </c>
    </row>
    <row r="110" spans="1:7" x14ac:dyDescent="0.2">
      <c r="A110" s="217">
        <v>6001300010</v>
      </c>
      <c r="B110" s="215" t="s">
        <v>353</v>
      </c>
      <c r="C110" s="213">
        <v>16</v>
      </c>
      <c r="D110" s="213">
        <v>17</v>
      </c>
      <c r="E110" s="213">
        <v>17</v>
      </c>
      <c r="F110" s="213">
        <v>17</v>
      </c>
      <c r="G110" s="213">
        <v>17</v>
      </c>
    </row>
    <row r="111" spans="1:7" x14ac:dyDescent="0.2">
      <c r="A111" s="217">
        <v>6001310010</v>
      </c>
      <c r="B111" s="215" t="s">
        <v>358</v>
      </c>
      <c r="C111" s="213">
        <v>16</v>
      </c>
      <c r="D111" s="213">
        <v>17</v>
      </c>
      <c r="E111" s="213">
        <v>17</v>
      </c>
      <c r="F111" s="213">
        <v>17</v>
      </c>
      <c r="G111" s="213">
        <v>17</v>
      </c>
    </row>
    <row r="112" spans="1:7" x14ac:dyDescent="0.2">
      <c r="A112" s="217">
        <v>4404050010</v>
      </c>
      <c r="B112" s="215" t="s">
        <v>385</v>
      </c>
      <c r="C112" s="213">
        <v>16</v>
      </c>
      <c r="D112" s="213">
        <v>17</v>
      </c>
      <c r="E112" s="213">
        <v>17</v>
      </c>
      <c r="F112" s="213">
        <v>17</v>
      </c>
      <c r="G112" s="213">
        <v>17</v>
      </c>
    </row>
    <row r="113" spans="1:7" x14ac:dyDescent="0.2">
      <c r="A113" s="217">
        <v>4404026010</v>
      </c>
      <c r="B113" s="215" t="s">
        <v>279</v>
      </c>
      <c r="C113" s="213">
        <v>16</v>
      </c>
      <c r="D113" s="213">
        <v>17</v>
      </c>
      <c r="E113" s="213">
        <v>17</v>
      </c>
      <c r="F113" s="213">
        <v>17</v>
      </c>
      <c r="G113" s="213">
        <v>17</v>
      </c>
    </row>
    <row r="114" spans="1:7" x14ac:dyDescent="0.2">
      <c r="A114" s="217">
        <v>4701100010</v>
      </c>
      <c r="B114" s="215" t="s">
        <v>386</v>
      </c>
      <c r="C114" s="213">
        <v>16</v>
      </c>
      <c r="D114" s="213">
        <v>17</v>
      </c>
      <c r="E114" s="213">
        <v>17</v>
      </c>
      <c r="F114" s="213">
        <v>17</v>
      </c>
      <c r="G114" s="213">
        <v>17</v>
      </c>
    </row>
    <row r="115" spans="1:7" x14ac:dyDescent="0.2">
      <c r="A115" s="217">
        <v>4701107010</v>
      </c>
      <c r="B115" s="215" t="s">
        <v>511</v>
      </c>
      <c r="C115" s="213">
        <v>13</v>
      </c>
      <c r="D115" s="213">
        <v>13</v>
      </c>
      <c r="E115" s="213">
        <v>13</v>
      </c>
      <c r="F115" s="213">
        <v>13</v>
      </c>
      <c r="G115" s="213">
        <v>13</v>
      </c>
    </row>
    <row r="116" spans="1:7" x14ac:dyDescent="0.2">
      <c r="A116" s="217">
        <v>4302450010</v>
      </c>
      <c r="B116" s="215" t="s">
        <v>234</v>
      </c>
      <c r="C116" s="213">
        <v>16</v>
      </c>
      <c r="D116" s="213">
        <v>17</v>
      </c>
      <c r="E116" s="213">
        <v>10</v>
      </c>
      <c r="F116" s="213">
        <v>10</v>
      </c>
      <c r="G116" s="213">
        <v>10</v>
      </c>
    </row>
    <row r="117" spans="1:7" x14ac:dyDescent="0.2">
      <c r="A117" s="217">
        <v>4302456010</v>
      </c>
      <c r="B117" s="215" t="s">
        <v>236</v>
      </c>
      <c r="C117" s="213">
        <v>16</v>
      </c>
      <c r="D117" s="213">
        <v>17</v>
      </c>
      <c r="E117" s="213">
        <v>10</v>
      </c>
      <c r="F117" s="213">
        <v>10</v>
      </c>
      <c r="G117" s="213">
        <v>10</v>
      </c>
    </row>
    <row r="118" spans="1:7" x14ac:dyDescent="0.2">
      <c r="A118" s="217">
        <v>4302459010</v>
      </c>
      <c r="B118" s="215" t="s">
        <v>238</v>
      </c>
      <c r="C118" s="213">
        <v>13</v>
      </c>
      <c r="D118" s="213">
        <v>13</v>
      </c>
      <c r="E118" s="213">
        <v>13</v>
      </c>
      <c r="F118" s="213">
        <v>13</v>
      </c>
      <c r="G118" s="213">
        <v>13</v>
      </c>
    </row>
    <row r="119" spans="1:7" x14ac:dyDescent="0.2">
      <c r="A119" s="217">
        <v>4201430010</v>
      </c>
      <c r="B119" s="215" t="s">
        <v>352</v>
      </c>
      <c r="C119" s="213">
        <v>16</v>
      </c>
      <c r="D119" s="213">
        <v>17</v>
      </c>
      <c r="E119" s="213">
        <v>17</v>
      </c>
      <c r="F119" s="213">
        <v>17</v>
      </c>
      <c r="G119" s="213">
        <v>17</v>
      </c>
    </row>
    <row r="120" spans="1:7" x14ac:dyDescent="0.2">
      <c r="A120" s="217">
        <v>4601310010</v>
      </c>
      <c r="B120" s="215" t="s">
        <v>388</v>
      </c>
      <c r="C120" s="213">
        <v>16</v>
      </c>
      <c r="D120" s="213">
        <v>17</v>
      </c>
      <c r="E120" s="213">
        <v>17</v>
      </c>
      <c r="F120" s="213">
        <v>17</v>
      </c>
      <c r="G120" s="213">
        <v>17</v>
      </c>
    </row>
    <row r="121" spans="1:7" x14ac:dyDescent="0.2">
      <c r="A121" s="217">
        <v>4201310010</v>
      </c>
      <c r="B121" s="215" t="s">
        <v>227</v>
      </c>
      <c r="C121" s="213">
        <v>16</v>
      </c>
      <c r="D121" s="213">
        <v>17</v>
      </c>
      <c r="E121" s="213">
        <v>10</v>
      </c>
      <c r="F121" s="213">
        <v>10</v>
      </c>
      <c r="G121" s="213">
        <v>10</v>
      </c>
    </row>
    <row r="122" spans="1:7" x14ac:dyDescent="0.2">
      <c r="A122" s="217">
        <v>4201490010</v>
      </c>
      <c r="B122" s="215" t="s">
        <v>657</v>
      </c>
      <c r="C122" s="213">
        <v>16</v>
      </c>
      <c r="D122" s="213">
        <v>17</v>
      </c>
      <c r="E122" s="213">
        <v>10</v>
      </c>
      <c r="F122" s="213">
        <v>10</v>
      </c>
      <c r="G122" s="213">
        <v>10</v>
      </c>
    </row>
    <row r="123" spans="1:7" x14ac:dyDescent="0.2">
      <c r="A123" s="217">
        <v>4901100010</v>
      </c>
      <c r="B123" s="215" t="s">
        <v>305</v>
      </c>
      <c r="C123" s="213">
        <v>16</v>
      </c>
      <c r="D123" s="213">
        <v>17</v>
      </c>
      <c r="E123" s="213">
        <v>17</v>
      </c>
      <c r="F123" s="213">
        <v>17</v>
      </c>
      <c r="G123" s="213">
        <v>17</v>
      </c>
    </row>
    <row r="124" spans="1:7" x14ac:dyDescent="0.2">
      <c r="A124" s="217">
        <v>4901080010</v>
      </c>
      <c r="B124" s="215" t="s">
        <v>658</v>
      </c>
      <c r="C124" s="213">
        <v>16</v>
      </c>
      <c r="D124" s="213">
        <v>17</v>
      </c>
      <c r="E124" s="213">
        <v>17</v>
      </c>
      <c r="F124" s="213">
        <v>17</v>
      </c>
      <c r="G124" s="213">
        <v>17</v>
      </c>
    </row>
    <row r="125" spans="1:7" x14ac:dyDescent="0.2">
      <c r="A125" s="217">
        <v>3504310010</v>
      </c>
      <c r="B125" s="215" t="s">
        <v>659</v>
      </c>
      <c r="C125" s="213">
        <v>16</v>
      </c>
      <c r="D125" s="213">
        <v>17</v>
      </c>
      <c r="E125" s="213">
        <v>17</v>
      </c>
      <c r="F125" s="213">
        <v>17</v>
      </c>
      <c r="G125" s="213">
        <v>17</v>
      </c>
    </row>
    <row r="126" spans="1:7" x14ac:dyDescent="0.2">
      <c r="A126" s="217">
        <v>4201440010</v>
      </c>
      <c r="B126" s="215" t="s">
        <v>357</v>
      </c>
      <c r="C126" s="213">
        <v>16</v>
      </c>
      <c r="D126" s="213">
        <v>17</v>
      </c>
      <c r="E126" s="213">
        <v>17</v>
      </c>
      <c r="F126" s="213">
        <v>17</v>
      </c>
      <c r="G126" s="213">
        <v>17</v>
      </c>
    </row>
    <row r="127" spans="1:7" x14ac:dyDescent="0.2">
      <c r="A127" s="217">
        <v>3504320010</v>
      </c>
      <c r="B127" s="215" t="s">
        <v>339</v>
      </c>
      <c r="C127" s="213">
        <v>16</v>
      </c>
      <c r="D127" s="213">
        <v>17</v>
      </c>
      <c r="E127" s="213">
        <v>17</v>
      </c>
      <c r="F127" s="213">
        <v>17</v>
      </c>
      <c r="G127" s="213">
        <v>17</v>
      </c>
    </row>
    <row r="128" spans="1:7" x14ac:dyDescent="0.2">
      <c r="A128" s="217">
        <v>6101340010</v>
      </c>
      <c r="B128" s="215" t="s">
        <v>660</v>
      </c>
      <c r="C128" s="213">
        <v>16</v>
      </c>
      <c r="D128" s="213">
        <v>17</v>
      </c>
      <c r="E128" s="213">
        <v>17</v>
      </c>
      <c r="F128" s="213">
        <v>17</v>
      </c>
      <c r="G128" s="213">
        <v>17</v>
      </c>
    </row>
    <row r="129" spans="1:7" x14ac:dyDescent="0.2">
      <c r="A129" s="217">
        <v>3401300010</v>
      </c>
      <c r="B129" s="215" t="s">
        <v>338</v>
      </c>
      <c r="C129" s="213">
        <v>16</v>
      </c>
      <c r="D129" s="213">
        <v>17</v>
      </c>
      <c r="E129" s="213">
        <v>17</v>
      </c>
      <c r="F129" s="213">
        <v>17</v>
      </c>
      <c r="G129" s="213">
        <v>17</v>
      </c>
    </row>
    <row r="130" spans="1:7" x14ac:dyDescent="0.2">
      <c r="A130" s="217">
        <v>3102100010</v>
      </c>
      <c r="B130" s="215" t="s">
        <v>69</v>
      </c>
      <c r="C130" s="213">
        <v>16</v>
      </c>
      <c r="D130" s="213">
        <v>17</v>
      </c>
      <c r="E130" s="213">
        <v>17</v>
      </c>
      <c r="F130" s="213">
        <v>17</v>
      </c>
      <c r="G130" s="213">
        <v>17</v>
      </c>
    </row>
    <row r="131" spans="1:7" x14ac:dyDescent="0.2">
      <c r="A131" s="217">
        <v>4601320010</v>
      </c>
      <c r="B131" s="215" t="s">
        <v>343</v>
      </c>
      <c r="C131" s="213">
        <v>16</v>
      </c>
      <c r="D131" s="213">
        <v>11</v>
      </c>
      <c r="E131" s="213">
        <v>11</v>
      </c>
      <c r="F131" s="213">
        <v>11</v>
      </c>
      <c r="G131" s="213">
        <v>11</v>
      </c>
    </row>
    <row r="132" spans="1:7" x14ac:dyDescent="0.2">
      <c r="A132" s="217">
        <v>4601326010</v>
      </c>
      <c r="B132" s="215" t="s">
        <v>520</v>
      </c>
      <c r="C132" s="213">
        <v>16</v>
      </c>
      <c r="D132" s="213">
        <v>11</v>
      </c>
      <c r="E132" s="213">
        <v>11</v>
      </c>
      <c r="F132" s="213">
        <v>11</v>
      </c>
      <c r="G132" s="213">
        <v>11</v>
      </c>
    </row>
    <row r="133" spans="1:7" x14ac:dyDescent="0.2">
      <c r="A133" s="217">
        <v>4601330010</v>
      </c>
      <c r="B133" s="215" t="s">
        <v>661</v>
      </c>
      <c r="C133" s="213">
        <v>16</v>
      </c>
      <c r="D133" s="213">
        <v>11</v>
      </c>
      <c r="E133" s="213">
        <v>11</v>
      </c>
      <c r="F133" s="213">
        <v>11</v>
      </c>
      <c r="G133" s="213">
        <v>11</v>
      </c>
    </row>
    <row r="134" spans="1:7" x14ac:dyDescent="0.2">
      <c r="A134" s="217">
        <v>3103280010</v>
      </c>
      <c r="B134" s="215" t="s">
        <v>387</v>
      </c>
      <c r="C134" s="213">
        <v>16</v>
      </c>
      <c r="D134" s="213">
        <v>17</v>
      </c>
      <c r="E134" s="213">
        <v>17</v>
      </c>
      <c r="F134" s="213">
        <v>17</v>
      </c>
      <c r="G134" s="213">
        <v>17</v>
      </c>
    </row>
    <row r="135" spans="1:7" x14ac:dyDescent="0.2">
      <c r="A135" s="217"/>
      <c r="B135" s="215" t="s">
        <v>662</v>
      </c>
      <c r="C135" s="213"/>
      <c r="D135" s="213"/>
      <c r="E135" s="213"/>
      <c r="F135" s="213"/>
      <c r="G135" s="213"/>
    </row>
    <row r="136" spans="1:7" x14ac:dyDescent="0.2">
      <c r="A136" s="217">
        <v>4302340014</v>
      </c>
      <c r="B136" s="215" t="s">
        <v>663</v>
      </c>
      <c r="C136" s="213">
        <v>16</v>
      </c>
      <c r="D136" s="213">
        <v>17</v>
      </c>
      <c r="E136" s="213">
        <v>17</v>
      </c>
      <c r="F136" s="213">
        <v>17</v>
      </c>
      <c r="G136" s="213">
        <v>17</v>
      </c>
    </row>
    <row r="137" spans="1:7" x14ac:dyDescent="0.2">
      <c r="A137" s="217">
        <v>4001349014</v>
      </c>
      <c r="B137" s="215" t="s">
        <v>183</v>
      </c>
      <c r="C137" s="213">
        <v>13</v>
      </c>
      <c r="D137" s="213">
        <v>13</v>
      </c>
      <c r="E137" s="213">
        <v>13</v>
      </c>
      <c r="F137" s="213">
        <v>13</v>
      </c>
      <c r="G137" s="213">
        <v>13</v>
      </c>
    </row>
    <row r="138" spans="1:7" x14ac:dyDescent="0.2">
      <c r="A138" s="217">
        <v>4001347014</v>
      </c>
      <c r="B138" s="215" t="s">
        <v>181</v>
      </c>
      <c r="C138" s="213">
        <v>13</v>
      </c>
      <c r="D138" s="213">
        <v>13</v>
      </c>
      <c r="E138" s="213">
        <v>13</v>
      </c>
      <c r="F138" s="213">
        <v>13</v>
      </c>
      <c r="G138" s="213">
        <v>13</v>
      </c>
    </row>
    <row r="139" spans="1:7" x14ac:dyDescent="0.2">
      <c r="A139" s="217">
        <v>4001340014</v>
      </c>
      <c r="B139" s="215" t="s">
        <v>177</v>
      </c>
      <c r="C139" s="213">
        <v>16</v>
      </c>
      <c r="D139" s="213">
        <v>17</v>
      </c>
      <c r="E139" s="213">
        <v>17</v>
      </c>
      <c r="F139" s="213">
        <v>17</v>
      </c>
      <c r="G139" s="213">
        <v>17</v>
      </c>
    </row>
    <row r="140" spans="1:7" x14ac:dyDescent="0.2">
      <c r="A140" s="217">
        <v>4201450014</v>
      </c>
      <c r="B140" s="215" t="s">
        <v>342</v>
      </c>
      <c r="C140" s="213">
        <v>16</v>
      </c>
      <c r="D140" s="213">
        <v>17</v>
      </c>
      <c r="E140" s="213">
        <v>17</v>
      </c>
      <c r="F140" s="213">
        <v>17</v>
      </c>
      <c r="G140" s="213">
        <v>17</v>
      </c>
    </row>
    <row r="141" spans="1:7" x14ac:dyDescent="0.2">
      <c r="A141" s="217">
        <v>3901817014</v>
      </c>
      <c r="B141" s="215" t="s">
        <v>664</v>
      </c>
      <c r="C141" s="213">
        <v>13</v>
      </c>
      <c r="D141" s="213">
        <v>13</v>
      </c>
      <c r="E141" s="213">
        <v>13</v>
      </c>
      <c r="F141" s="213">
        <v>13</v>
      </c>
      <c r="G141" s="213">
        <v>13</v>
      </c>
    </row>
    <row r="142" spans="1:7" x14ac:dyDescent="0.2">
      <c r="A142" s="217">
        <v>3901810014</v>
      </c>
      <c r="B142" s="215" t="s">
        <v>665</v>
      </c>
      <c r="C142" s="213">
        <v>16</v>
      </c>
      <c r="D142" s="213">
        <v>17</v>
      </c>
      <c r="E142" s="213">
        <v>17</v>
      </c>
      <c r="F142" s="213">
        <v>17</v>
      </c>
      <c r="G142" s="213">
        <v>17</v>
      </c>
    </row>
    <row r="143" spans="1:7" x14ac:dyDescent="0.2">
      <c r="A143" s="217">
        <v>4501120014</v>
      </c>
      <c r="B143" s="215" t="s">
        <v>344</v>
      </c>
      <c r="C143" s="213">
        <v>16</v>
      </c>
      <c r="D143" s="213">
        <v>17</v>
      </c>
      <c r="E143" s="213">
        <v>17</v>
      </c>
      <c r="F143" s="213">
        <v>17</v>
      </c>
      <c r="G143" s="213">
        <v>17</v>
      </c>
    </row>
    <row r="144" spans="1:7" x14ac:dyDescent="0.2">
      <c r="A144" s="217">
        <v>3801360014</v>
      </c>
      <c r="B144" s="215" t="s">
        <v>132</v>
      </c>
      <c r="C144" s="213">
        <v>16</v>
      </c>
      <c r="D144" s="213">
        <v>17</v>
      </c>
      <c r="E144" s="213">
        <v>17</v>
      </c>
      <c r="F144" s="213">
        <v>17</v>
      </c>
      <c r="G144" s="213">
        <v>17</v>
      </c>
    </row>
    <row r="145" spans="1:7" x14ac:dyDescent="0.2">
      <c r="A145" s="217">
        <v>3101770014</v>
      </c>
      <c r="B145" s="215" t="s">
        <v>336</v>
      </c>
      <c r="C145" s="213">
        <v>16</v>
      </c>
      <c r="D145" s="213">
        <v>17</v>
      </c>
      <c r="E145" s="213">
        <v>17</v>
      </c>
      <c r="F145" s="213">
        <v>17</v>
      </c>
      <c r="G145" s="213">
        <v>17</v>
      </c>
    </row>
    <row r="146" spans="1:7" x14ac:dyDescent="0.2">
      <c r="A146" s="217">
        <v>3101760014</v>
      </c>
      <c r="B146" s="215" t="s">
        <v>337</v>
      </c>
      <c r="C146" s="213">
        <v>16</v>
      </c>
      <c r="D146" s="213">
        <v>17</v>
      </c>
      <c r="E146" s="213">
        <v>17</v>
      </c>
      <c r="F146" s="213">
        <v>17</v>
      </c>
      <c r="G146" s="213">
        <v>17</v>
      </c>
    </row>
    <row r="147" spans="1:7" x14ac:dyDescent="0.2">
      <c r="A147" s="217">
        <v>3701420014</v>
      </c>
      <c r="B147" s="215" t="s">
        <v>115</v>
      </c>
      <c r="C147" s="213">
        <v>16</v>
      </c>
      <c r="D147" s="213">
        <v>10</v>
      </c>
      <c r="E147" s="213">
        <v>10</v>
      </c>
      <c r="F147" s="213">
        <v>10</v>
      </c>
      <c r="G147" s="213">
        <v>10</v>
      </c>
    </row>
    <row r="148" spans="1:7" x14ac:dyDescent="0.2">
      <c r="A148" s="217">
        <v>4401120014</v>
      </c>
      <c r="B148" s="215" t="s">
        <v>356</v>
      </c>
      <c r="C148" s="213">
        <v>16</v>
      </c>
      <c r="D148" s="213">
        <v>17</v>
      </c>
      <c r="E148" s="213">
        <v>17</v>
      </c>
      <c r="F148" s="213">
        <v>17</v>
      </c>
      <c r="G148" s="213">
        <v>17</v>
      </c>
    </row>
    <row r="149" spans="1:7" x14ac:dyDescent="0.2">
      <c r="A149" s="217">
        <v>4302469014</v>
      </c>
      <c r="B149" s="215" t="s">
        <v>238</v>
      </c>
      <c r="C149" s="213">
        <v>13</v>
      </c>
      <c r="D149" s="213">
        <v>13</v>
      </c>
      <c r="E149" s="213">
        <v>13</v>
      </c>
      <c r="F149" s="213">
        <v>13</v>
      </c>
      <c r="G149" s="213">
        <v>13</v>
      </c>
    </row>
    <row r="150" spans="1:7" x14ac:dyDescent="0.2">
      <c r="A150" s="217">
        <v>4302467014</v>
      </c>
      <c r="B150" s="215" t="s">
        <v>666</v>
      </c>
      <c r="C150" s="213">
        <v>13</v>
      </c>
      <c r="D150" s="213">
        <v>13</v>
      </c>
      <c r="E150" s="213">
        <v>13</v>
      </c>
      <c r="F150" s="213">
        <v>13</v>
      </c>
      <c r="G150" s="213">
        <v>13</v>
      </c>
    </row>
    <row r="151" spans="1:7" x14ac:dyDescent="0.2">
      <c r="A151" s="217">
        <v>4302460014</v>
      </c>
      <c r="B151" s="215" t="s">
        <v>234</v>
      </c>
      <c r="C151" s="213">
        <v>16</v>
      </c>
      <c r="D151" s="213">
        <v>17</v>
      </c>
      <c r="E151" s="213">
        <v>17</v>
      </c>
      <c r="F151" s="213">
        <v>17</v>
      </c>
      <c r="G151" s="213">
        <v>17</v>
      </c>
    </row>
    <row r="152" spans="1:7" x14ac:dyDescent="0.2">
      <c r="A152" s="217">
        <v>4201460014</v>
      </c>
      <c r="B152" s="215" t="s">
        <v>227</v>
      </c>
      <c r="C152" s="213">
        <v>16</v>
      </c>
      <c r="D152" s="213">
        <v>17</v>
      </c>
      <c r="E152" s="213">
        <v>17</v>
      </c>
      <c r="F152" s="213">
        <v>17</v>
      </c>
      <c r="G152" s="213">
        <v>17</v>
      </c>
    </row>
    <row r="153" spans="1:7" x14ac:dyDescent="0.2">
      <c r="A153" s="217">
        <v>4201469014</v>
      </c>
      <c r="B153" s="215" t="s">
        <v>634</v>
      </c>
      <c r="C153" s="213">
        <v>13</v>
      </c>
      <c r="D153" s="213">
        <v>13</v>
      </c>
      <c r="E153" s="213">
        <v>13</v>
      </c>
      <c r="F153" s="213">
        <v>13</v>
      </c>
      <c r="G153" s="213">
        <v>13</v>
      </c>
    </row>
    <row r="154" spans="1:7" x14ac:dyDescent="0.2">
      <c r="A154" s="217">
        <v>4201470014</v>
      </c>
      <c r="B154" s="215" t="s">
        <v>357</v>
      </c>
      <c r="C154" s="213">
        <v>16</v>
      </c>
      <c r="D154" s="213">
        <v>17</v>
      </c>
      <c r="E154" s="213">
        <v>17</v>
      </c>
      <c r="F154" s="213">
        <v>17</v>
      </c>
      <c r="G154" s="213">
        <v>17</v>
      </c>
    </row>
    <row r="155" spans="1:7" x14ac:dyDescent="0.2">
      <c r="A155" s="217">
        <v>4201510014</v>
      </c>
      <c r="B155" s="215" t="s">
        <v>357</v>
      </c>
      <c r="C155" s="213">
        <v>16</v>
      </c>
      <c r="D155" s="213">
        <v>17</v>
      </c>
      <c r="E155" s="213">
        <v>17</v>
      </c>
      <c r="F155" s="213">
        <v>17</v>
      </c>
      <c r="G155" s="213">
        <v>17</v>
      </c>
    </row>
    <row r="156" spans="1:7" x14ac:dyDescent="0.2">
      <c r="A156" s="217">
        <v>4601340014</v>
      </c>
      <c r="B156" s="215" t="s">
        <v>667</v>
      </c>
      <c r="C156" s="213">
        <v>16</v>
      </c>
      <c r="D156" s="213">
        <v>11</v>
      </c>
      <c r="E156" s="213">
        <v>11</v>
      </c>
      <c r="F156" s="213">
        <v>11</v>
      </c>
      <c r="G156" s="213">
        <v>11</v>
      </c>
    </row>
    <row r="157" spans="1:7" x14ac:dyDescent="0.2">
      <c r="A157" s="217">
        <v>3103290014</v>
      </c>
      <c r="B157" s="215" t="s">
        <v>387</v>
      </c>
      <c r="C157" s="213">
        <v>16</v>
      </c>
      <c r="D157" s="213">
        <v>17</v>
      </c>
      <c r="E157" s="213">
        <v>17</v>
      </c>
      <c r="F157" s="213">
        <v>17</v>
      </c>
      <c r="G157" s="213">
        <v>17</v>
      </c>
    </row>
    <row r="158" spans="1:7" x14ac:dyDescent="0.2">
      <c r="A158" s="217">
        <v>3901819014</v>
      </c>
      <c r="B158" s="215" t="s">
        <v>668</v>
      </c>
      <c r="C158" s="213">
        <v>13</v>
      </c>
      <c r="D158" s="213">
        <v>13</v>
      </c>
      <c r="E158" s="213">
        <v>13</v>
      </c>
      <c r="F158" s="213">
        <v>13</v>
      </c>
      <c r="G158" s="213">
        <v>13</v>
      </c>
    </row>
    <row r="159" spans="1:7" x14ac:dyDescent="0.2">
      <c r="A159" s="217">
        <v>4011820014</v>
      </c>
      <c r="B159" s="215" t="s">
        <v>198</v>
      </c>
      <c r="C159" s="213">
        <v>16</v>
      </c>
      <c r="D159" s="213">
        <v>17</v>
      </c>
      <c r="E159" s="213">
        <v>17</v>
      </c>
      <c r="F159" s="213">
        <v>17</v>
      </c>
      <c r="G159" s="213">
        <v>17</v>
      </c>
    </row>
    <row r="160" spans="1:7" x14ac:dyDescent="0.2">
      <c r="A160" s="217">
        <v>3504330014</v>
      </c>
      <c r="B160" s="215" t="s">
        <v>339</v>
      </c>
      <c r="C160" s="213">
        <v>16</v>
      </c>
      <c r="D160" s="213">
        <v>17</v>
      </c>
      <c r="E160" s="213">
        <v>17</v>
      </c>
      <c r="F160" s="213">
        <v>17</v>
      </c>
      <c r="G160" s="213">
        <v>17</v>
      </c>
    </row>
    <row r="161" spans="1:7" x14ac:dyDescent="0.2">
      <c r="A161" s="217">
        <v>6101330014</v>
      </c>
      <c r="B161" s="215" t="s">
        <v>355</v>
      </c>
      <c r="C161" s="213">
        <v>16</v>
      </c>
      <c r="D161" s="213">
        <v>17</v>
      </c>
      <c r="E161" s="213">
        <v>17</v>
      </c>
      <c r="F161" s="213">
        <v>17</v>
      </c>
      <c r="G161" s="213">
        <v>17</v>
      </c>
    </row>
    <row r="162" spans="1:7" x14ac:dyDescent="0.2">
      <c r="A162" s="217">
        <v>3401540014</v>
      </c>
      <c r="B162" s="215" t="s">
        <v>338</v>
      </c>
      <c r="C162" s="213">
        <v>16</v>
      </c>
      <c r="D162" s="213">
        <v>17</v>
      </c>
      <c r="E162" s="213">
        <v>17</v>
      </c>
      <c r="F162" s="213">
        <v>17</v>
      </c>
      <c r="G162" s="213">
        <v>17</v>
      </c>
    </row>
    <row r="163" spans="1:7" x14ac:dyDescent="0.2">
      <c r="A163" s="217">
        <v>4201477014</v>
      </c>
      <c r="B163" s="215" t="s">
        <v>669</v>
      </c>
      <c r="C163" s="213">
        <v>13</v>
      </c>
      <c r="D163" s="213">
        <v>13</v>
      </c>
      <c r="E163" s="213">
        <v>13</v>
      </c>
      <c r="F163" s="213">
        <v>13</v>
      </c>
      <c r="G163" s="213">
        <v>13</v>
      </c>
    </row>
    <row r="164" spans="1:7" x14ac:dyDescent="0.2">
      <c r="A164" s="217">
        <v>4201517014</v>
      </c>
      <c r="B164" s="215" t="s">
        <v>669</v>
      </c>
      <c r="C164" s="213">
        <v>13</v>
      </c>
      <c r="D164" s="213">
        <v>13</v>
      </c>
      <c r="E164" s="213">
        <v>13</v>
      </c>
      <c r="F164" s="213">
        <v>13</v>
      </c>
      <c r="G164" s="213">
        <v>13</v>
      </c>
    </row>
    <row r="165" spans="1:7" x14ac:dyDescent="0.2">
      <c r="A165" s="217"/>
      <c r="B165" s="215" t="s">
        <v>670</v>
      </c>
      <c r="C165" s="213"/>
      <c r="D165" s="213"/>
      <c r="E165" s="213"/>
      <c r="F165" s="213"/>
      <c r="G165" s="213"/>
    </row>
    <row r="166" spans="1:7" x14ac:dyDescent="0.2">
      <c r="A166" s="217">
        <v>4001350029</v>
      </c>
      <c r="B166" s="215" t="s">
        <v>177</v>
      </c>
      <c r="C166" s="213">
        <v>16</v>
      </c>
      <c r="D166" s="213">
        <v>17</v>
      </c>
      <c r="E166" s="213">
        <v>17</v>
      </c>
      <c r="F166" s="213">
        <v>17</v>
      </c>
      <c r="G166" s="213">
        <v>17</v>
      </c>
    </row>
    <row r="167" spans="1:7" x14ac:dyDescent="0.2">
      <c r="A167" s="217">
        <v>3901830019</v>
      </c>
      <c r="B167" s="215" t="s">
        <v>671</v>
      </c>
      <c r="C167" s="213">
        <v>16</v>
      </c>
      <c r="D167" s="213">
        <v>17</v>
      </c>
      <c r="E167" s="213">
        <v>17</v>
      </c>
      <c r="F167" s="213">
        <v>17</v>
      </c>
      <c r="G167" s="213">
        <v>17</v>
      </c>
    </row>
    <row r="168" spans="1:7" x14ac:dyDescent="0.2">
      <c r="A168" s="217">
        <v>4701110019</v>
      </c>
      <c r="B168" s="215" t="s">
        <v>672</v>
      </c>
      <c r="C168" s="213">
        <v>16</v>
      </c>
      <c r="D168" s="213">
        <v>17</v>
      </c>
      <c r="E168" s="213">
        <v>17</v>
      </c>
      <c r="F168" s="213">
        <v>17</v>
      </c>
      <c r="G168" s="213">
        <v>17</v>
      </c>
    </row>
    <row r="169" spans="1:7" x14ac:dyDescent="0.2">
      <c r="A169" s="217">
        <v>4201500019</v>
      </c>
      <c r="B169" s="215" t="s">
        <v>357</v>
      </c>
      <c r="C169" s="213">
        <v>16</v>
      </c>
      <c r="D169" s="213">
        <v>17</v>
      </c>
      <c r="E169" s="213">
        <v>17</v>
      </c>
      <c r="F169" s="213">
        <v>17</v>
      </c>
      <c r="G169" s="213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2</vt:i4>
      </vt:variant>
    </vt:vector>
  </HeadingPairs>
  <TitlesOfParts>
    <vt:vector size="8" baseType="lpstr">
      <vt:lpstr>Izhodišča</vt:lpstr>
      <vt:lpstr>CENIK</vt:lpstr>
      <vt:lpstr>Cenik za MS</vt:lpstr>
      <vt:lpstr>Plačna lestvica</vt:lpstr>
      <vt:lpstr>Norm.del. na dijaka</vt:lpstr>
      <vt:lpstr>Velikost skupin pri PRA</vt:lpstr>
      <vt:lpstr>CENIK!Področje_tiskanja</vt:lpstr>
      <vt:lpstr>ProgramiSŠ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KKSurk</dc:creator>
  <cp:lastModifiedBy>Žiga Vuk</cp:lastModifiedBy>
  <cp:lastPrinted>2018-12-11T10:52:31Z</cp:lastPrinted>
  <dcterms:created xsi:type="dcterms:W3CDTF">2008-12-08T10:52:22Z</dcterms:created>
  <dcterms:modified xsi:type="dcterms:W3CDTF">2019-08-26T06:06:53Z</dcterms:modified>
</cp:coreProperties>
</file>